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<sst xmlns="http://schemas.openxmlformats.org/spreadsheetml/2006/main" count="144" uniqueCount="97">
  <si>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</si>
  <si>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</si>
  <si>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</si>
  <si>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</si>
  <si>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</si>
  <si>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</si>
  <si>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</si>
  <si>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</si>
  <si>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</si>
  <si>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</si>
  <si>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</si>
  <si>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</si>
  <si>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</si>
  <si>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</si>
  <si>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</si>
  <si>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</si>
  <si>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</si>
  <si>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</si>
  <si>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</si>
  <si>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</si>
  <si>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</si>
  <si>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</si>
  <si>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</si>
  <si>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</si>
  <si>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</si>
  <si>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</si>
  <si>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</si>
  <si>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</si>
  <si>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</si>
  <si>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</si>
  <si>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</si>
  <si>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</si>
  <si>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</si>
  <si>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</si>
  <si>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</si>
  <si>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</si>
  <si>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</si>
  <si>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</si>
  <si>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</si>
  <si>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</si>
  <si>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</si>
  <si>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</si>
  <si>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</si>
  <si>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</si>
  <si>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</si>
  <si>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</si>
  <si>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</si>
  <si>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</si>
  <si>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</si>
  <si>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</si>
  <si>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</si>
  <si>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</si>
  <si>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</si>
  <si>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</si>
  <si>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</si>
  <si>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</si>
  <si>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</si>
  <si>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</si>
  <si>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</si>
  <si>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</si>
  <si>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</si>
  <si>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</si>
  <si>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</si>
  <si>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</si>
  <si>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</si>
  <si>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</si>
  <si>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</si>
  <si>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</si>
  <si>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</si>
  <si>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</si>
  <si>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</si>
  <si>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</si>
  <si>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</si>
  <si>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</si>
  <si>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</si>
  <si>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</si>
  <si>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</si>
  <si>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</si>
  <si>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 xml:space="preserve">JY 38mm inhibitor tube, 14 linear inches </t>
  </si>
  <si>
    <t>using this value</t>
  </si>
  <si>
    <t>Data from Test Stand B, 500lbf load cell</t>
  </si>
  <si>
    <t>Tested on Load Cell  C 500lbf load cell</t>
  </si>
  <si>
    <t>Bates grains</t>
  </si>
  <si>
    <t>&lt;remembered from Loki specs, I didn't measure</t>
  </si>
  <si>
    <t>&lt;not correct, data truncated</t>
  </si>
  <si>
    <t>1 layer rich fuse paper placed at head end and between grains</t>
  </si>
  <si>
    <t>9/11/05A</t>
  </si>
  <si>
    <t>Loki 54mm casing with 1% Ti mill-flake, all in head-end grain</t>
  </si>
  <si>
    <t>Ignitor - fuse paper with a few Mg flakes</t>
  </si>
  <si>
    <t xml:space="preserve">Tested on load cell B using INA 125 amp C, excitation set to 10v (switch 1) gain set at 100 ohms resistor </t>
  </si>
  <si>
    <t>Includes 1% Ti</t>
  </si>
  <si>
    <t>INA 125 amp C set at 10v excitation, 100 ohm gain</t>
  </si>
  <si>
    <t>Not quite continuous at 1 atm</t>
  </si>
  <si>
    <t>Mixture of 8/27/05A &amp; B with an undocumented batch of dark, damp skillet rcandy</t>
  </si>
  <si>
    <t>End</t>
  </si>
  <si>
    <t>Using INA125 amp C set at 10v excitation, 100 ohm gain resistance</t>
  </si>
  <si>
    <t>54mm Loki casing, three Bates grains, 1% Ti mill flake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</si>
</sst>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54mm motor, 3 Bates grains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Data!$B$10:$B$457</c:f>
              <c:numCache>
                <c:ptCount val="448"/>
                <c:pt idx="0">
                  <c:v>4.4901457999999006E-05</c:v>
                </c:pt>
                <c:pt idx="1">
                  <c:v>4.4901457999999006E-05</c:v>
                </c:pt>
                <c:pt idx="2">
                  <c:v>0.15575509854199998</c:v>
                </c:pt>
                <c:pt idx="3">
                  <c:v>0.233610197084</c:v>
                </c:pt>
                <c:pt idx="4">
                  <c:v>4.4901457999999006E-05</c:v>
                </c:pt>
                <c:pt idx="5">
                  <c:v>4.4901457999999006E-05</c:v>
                </c:pt>
                <c:pt idx="6">
                  <c:v>0.233610197084</c:v>
                </c:pt>
                <c:pt idx="7">
                  <c:v>0.0779</c:v>
                </c:pt>
                <c:pt idx="8">
                  <c:v>-0.077810197084</c:v>
                </c:pt>
                <c:pt idx="9">
                  <c:v>0.0779</c:v>
                </c:pt>
                <c:pt idx="10">
                  <c:v>0.233610197084</c:v>
                </c:pt>
                <c:pt idx="11">
                  <c:v>0.15575509854199998</c:v>
                </c:pt>
                <c:pt idx="12">
                  <c:v>4.4901457999999006E-05</c:v>
                </c:pt>
                <c:pt idx="13">
                  <c:v>0.0779</c:v>
                </c:pt>
                <c:pt idx="14">
                  <c:v>0.311465295626</c:v>
                </c:pt>
                <c:pt idx="15">
                  <c:v>0.545030591252</c:v>
                </c:pt>
                <c:pt idx="16">
                  <c:v>0.0779</c:v>
                </c:pt>
                <c:pt idx="17">
                  <c:v>0.233610197084</c:v>
                </c:pt>
                <c:pt idx="18">
                  <c:v>0.6228856897939999</c:v>
                </c:pt>
                <c:pt idx="19">
                  <c:v>0.77857675316</c:v>
                </c:pt>
                <c:pt idx="20">
                  <c:v>0.6228856897939999</c:v>
                </c:pt>
                <c:pt idx="21">
                  <c:v>-0.155665295626</c:v>
                </c:pt>
                <c:pt idx="22">
                  <c:v>0.0779</c:v>
                </c:pt>
                <c:pt idx="23">
                  <c:v>0.77857675316</c:v>
                </c:pt>
                <c:pt idx="24">
                  <c:v>0.389320394168</c:v>
                </c:pt>
                <c:pt idx="25">
                  <c:v>0.311465295626</c:v>
                </c:pt>
                <c:pt idx="26">
                  <c:v>0.77857675316</c:v>
                </c:pt>
                <c:pt idx="27">
                  <c:v>0.93432521768</c:v>
                </c:pt>
                <c:pt idx="28">
                  <c:v>0.389320394168</c:v>
                </c:pt>
                <c:pt idx="29">
                  <c:v>0.93432521768</c:v>
                </c:pt>
                <c:pt idx="30">
                  <c:v>1.7906866563000001</c:v>
                </c:pt>
                <c:pt idx="31">
                  <c:v>0.93432521768</c:v>
                </c:pt>
                <c:pt idx="32">
                  <c:v>-0.467085689794</c:v>
                </c:pt>
                <c:pt idx="33">
                  <c:v>-0.467085689794</c:v>
                </c:pt>
                <c:pt idx="34">
                  <c:v>1.55712773858</c:v>
                </c:pt>
                <c:pt idx="35">
                  <c:v>0.93432521768</c:v>
                </c:pt>
                <c:pt idx="36">
                  <c:v>1.86856088856</c:v>
                </c:pt>
                <c:pt idx="37">
                  <c:v>3.11422970942</c:v>
                </c:pt>
                <c:pt idx="38">
                  <c:v>5.917064280179999</c:v>
                </c:pt>
                <c:pt idx="39">
                  <c:v>6.228497430159999</c:v>
                </c:pt>
                <c:pt idx="40">
                  <c:v>5.76131581566</c:v>
                </c:pt>
                <c:pt idx="41">
                  <c:v>-2.41350142078</c:v>
                </c:pt>
                <c:pt idx="42">
                  <c:v>-2.6470603384999998</c:v>
                </c:pt>
                <c:pt idx="43">
                  <c:v>-2.02419403854</c:v>
                </c:pt>
                <c:pt idx="44">
                  <c:v>26.315329702800003</c:v>
                </c:pt>
                <c:pt idx="45">
                  <c:v>11.522414526399999</c:v>
                </c:pt>
                <c:pt idx="46">
                  <c:v>12.301156849</c:v>
                </c:pt>
                <c:pt idx="47">
                  <c:v>18.4520093954</c:v>
                </c:pt>
                <c:pt idx="48">
                  <c:v>18.2179402452</c:v>
                </c:pt>
                <c:pt idx="49">
                  <c:v>22.3444454272</c:v>
                </c:pt>
                <c:pt idx="50">
                  <c:v>26.626571515600002</c:v>
                </c:pt>
                <c:pt idx="51">
                  <c:v>28.3396770672</c:v>
                </c:pt>
                <c:pt idx="52">
                  <c:v>31.6874399266</c:v>
                </c:pt>
                <c:pt idx="53">
                  <c:v>35.657686411600004</c:v>
                </c:pt>
                <c:pt idx="54">
                  <c:v>39.1610701774</c:v>
                </c:pt>
                <c:pt idx="55">
                  <c:v>42.4310225836</c:v>
                </c:pt>
                <c:pt idx="56">
                  <c:v>44.7666117608</c:v>
                </c:pt>
                <c:pt idx="57">
                  <c:v>47.3362700882</c:v>
                </c:pt>
                <c:pt idx="58">
                  <c:v>49.905290625</c:v>
                </c:pt>
                <c:pt idx="59">
                  <c:v>52.2408798022</c:v>
                </c:pt>
                <c:pt idx="60">
                  <c:v>54.5764689794</c:v>
                </c:pt>
                <c:pt idx="61">
                  <c:v>57.924231838800004</c:v>
                </c:pt>
                <c:pt idx="62">
                  <c:v>60.571700619400005</c:v>
                </c:pt>
                <c:pt idx="63">
                  <c:v>63.062910703</c:v>
                </c:pt>
                <c:pt idx="64">
                  <c:v>66.101982912</c:v>
                </c:pt>
                <c:pt idx="65">
                  <c:v>69.75652305</c:v>
                </c:pt>
                <c:pt idx="66">
                  <c:v>74.973650158</c:v>
                </c:pt>
                <c:pt idx="67">
                  <c:v>72.40335404</c:v>
                </c:pt>
                <c:pt idx="68">
                  <c:v>72.95185395600001</c:v>
                </c:pt>
                <c:pt idx="69">
                  <c:v>75.05018503</c:v>
                </c:pt>
                <c:pt idx="70">
                  <c:v>76.689306872</c:v>
                </c:pt>
                <c:pt idx="71">
                  <c:v>77.779928798</c:v>
                </c:pt>
                <c:pt idx="72">
                  <c:v>78.634568202</c:v>
                </c:pt>
                <c:pt idx="73">
                  <c:v>79.648655256</c:v>
                </c:pt>
                <c:pt idx="74">
                  <c:v>80.815812054</c:v>
                </c:pt>
                <c:pt idx="75">
                  <c:v>81.82352120200001</c:v>
                </c:pt>
                <c:pt idx="76">
                  <c:v>82.60162573400001</c:v>
                </c:pt>
                <c:pt idx="77">
                  <c:v>83.303195394</c:v>
                </c:pt>
                <c:pt idx="78">
                  <c:v>84.16421270400001</c:v>
                </c:pt>
                <c:pt idx="79">
                  <c:v>85.018852108</c:v>
                </c:pt>
                <c:pt idx="80">
                  <c:v>85.331369502</c:v>
                </c:pt>
                <c:pt idx="81">
                  <c:v>86.109474034</c:v>
                </c:pt>
                <c:pt idx="82">
                  <c:v>87.04064831</c:v>
                </c:pt>
                <c:pt idx="83">
                  <c:v>86.96411343800001</c:v>
                </c:pt>
                <c:pt idx="84">
                  <c:v>87.353165704</c:v>
                </c:pt>
                <c:pt idx="85">
                  <c:v>87.818752842</c:v>
                </c:pt>
                <c:pt idx="86">
                  <c:v>87.97820049200001</c:v>
                </c:pt>
                <c:pt idx="87">
                  <c:v>88.367252758</c:v>
                </c:pt>
                <c:pt idx="88">
                  <c:v>88.756305024</c:v>
                </c:pt>
                <c:pt idx="89">
                  <c:v>89.298427034</c:v>
                </c:pt>
                <c:pt idx="90">
                  <c:v>89.6874793</c:v>
                </c:pt>
                <c:pt idx="91">
                  <c:v>89.298427034</c:v>
                </c:pt>
                <c:pt idx="92">
                  <c:v>89.610944428</c:v>
                </c:pt>
                <c:pt idx="93">
                  <c:v>89.610944428</c:v>
                </c:pt>
                <c:pt idx="94">
                  <c:v>89.457874684</c:v>
                </c:pt>
                <c:pt idx="95">
                  <c:v>90.38904896</c:v>
                </c:pt>
                <c:pt idx="96">
                  <c:v>90.54849661</c:v>
                </c:pt>
                <c:pt idx="97">
                  <c:v>90.625031482</c:v>
                </c:pt>
                <c:pt idx="98">
                  <c:v>90.93754887600001</c:v>
                </c:pt>
                <c:pt idx="99">
                  <c:v>91.09061862</c:v>
                </c:pt>
                <c:pt idx="100">
                  <c:v>91.09061862</c:v>
                </c:pt>
                <c:pt idx="101">
                  <c:v>91.014083748</c:v>
                </c:pt>
                <c:pt idx="102">
                  <c:v>91.47967088600001</c:v>
                </c:pt>
                <c:pt idx="103">
                  <c:v>91.47967088600001</c:v>
                </c:pt>
                <c:pt idx="104">
                  <c:v>91.63274063</c:v>
                </c:pt>
                <c:pt idx="105">
                  <c:v>92.028170802</c:v>
                </c:pt>
                <c:pt idx="106">
                  <c:v>92.417223068</c:v>
                </c:pt>
                <c:pt idx="107">
                  <c:v>92.806275334</c:v>
                </c:pt>
                <c:pt idx="108">
                  <c:v>92.723362556</c:v>
                </c:pt>
                <c:pt idx="109">
                  <c:v>92.959345078</c:v>
                </c:pt>
                <c:pt idx="110">
                  <c:v>93.660914738</c:v>
                </c:pt>
                <c:pt idx="111">
                  <c:v>93.660914738</c:v>
                </c:pt>
                <c:pt idx="112">
                  <c:v>93.813984482</c:v>
                </c:pt>
                <c:pt idx="113">
                  <c:v>94.12650187599999</c:v>
                </c:pt>
                <c:pt idx="114">
                  <c:v>94.36248439799999</c:v>
                </c:pt>
                <c:pt idx="115">
                  <c:v>94.82807153600001</c:v>
                </c:pt>
                <c:pt idx="116">
                  <c:v>94.592089014</c:v>
                </c:pt>
                <c:pt idx="117">
                  <c:v>94.82807153600001</c:v>
                </c:pt>
                <c:pt idx="118">
                  <c:v>94.90460640799999</c:v>
                </c:pt>
                <c:pt idx="119">
                  <c:v>95.293658674</c:v>
                </c:pt>
                <c:pt idx="120">
                  <c:v>95.84215859000001</c:v>
                </c:pt>
                <c:pt idx="121">
                  <c:v>96.54372825</c:v>
                </c:pt>
                <c:pt idx="122">
                  <c:v>97.08585026</c:v>
                </c:pt>
                <c:pt idx="123">
                  <c:v>96.932780516</c:v>
                </c:pt>
                <c:pt idx="124">
                  <c:v>97.23892000400001</c:v>
                </c:pt>
                <c:pt idx="125">
                  <c:v>97.162385132</c:v>
                </c:pt>
                <c:pt idx="126">
                  <c:v>97.398367654</c:v>
                </c:pt>
                <c:pt idx="127">
                  <c:v>97.62797227</c:v>
                </c:pt>
                <c:pt idx="128">
                  <c:v>97.62797227</c:v>
                </c:pt>
                <c:pt idx="129">
                  <c:v>98.01702453600001</c:v>
                </c:pt>
                <c:pt idx="130">
                  <c:v>98.253007058</c:v>
                </c:pt>
                <c:pt idx="131">
                  <c:v>98.406076802</c:v>
                </c:pt>
                <c:pt idx="132">
                  <c:v>98.32954193</c:v>
                </c:pt>
                <c:pt idx="133">
                  <c:v>99.107646462</c:v>
                </c:pt>
                <c:pt idx="134">
                  <c:v>99.656146378</c:v>
                </c:pt>
                <c:pt idx="135">
                  <c:v>100.121733516</c:v>
                </c:pt>
                <c:pt idx="136">
                  <c:v>100.43425090999999</c:v>
                </c:pt>
                <c:pt idx="137">
                  <c:v>100.823303176</c:v>
                </c:pt>
                <c:pt idx="138">
                  <c:v>100.899838048</c:v>
                </c:pt>
                <c:pt idx="139">
                  <c:v>101.059285698</c:v>
                </c:pt>
                <c:pt idx="140">
                  <c:v>101.059285698</c:v>
                </c:pt>
                <c:pt idx="141">
                  <c:v>101.44833796399999</c:v>
                </c:pt>
                <c:pt idx="142">
                  <c:v>101.990459974</c:v>
                </c:pt>
                <c:pt idx="143">
                  <c:v>102.22644249599999</c:v>
                </c:pt>
                <c:pt idx="144">
                  <c:v>102.066994846</c:v>
                </c:pt>
                <c:pt idx="145">
                  <c:v>102.845099378</c:v>
                </c:pt>
                <c:pt idx="146">
                  <c:v>103.546669038</c:v>
                </c:pt>
                <c:pt idx="147">
                  <c:v>103.393599294</c:v>
                </c:pt>
                <c:pt idx="148">
                  <c:v>104.32477357</c:v>
                </c:pt>
                <c:pt idx="149">
                  <c:v>104.17170382600001</c:v>
                </c:pt>
                <c:pt idx="150">
                  <c:v>104.32477357</c:v>
                </c:pt>
                <c:pt idx="151">
                  <c:v>104.560756092</c:v>
                </c:pt>
                <c:pt idx="152">
                  <c:v>104.248238698</c:v>
                </c:pt>
                <c:pt idx="153">
                  <c:v>104.71382583600001</c:v>
                </c:pt>
                <c:pt idx="154">
                  <c:v>105.415395496</c:v>
                </c:pt>
                <c:pt idx="155">
                  <c:v>104.71382583600001</c:v>
                </c:pt>
                <c:pt idx="156">
                  <c:v>104.71382583600001</c:v>
                </c:pt>
                <c:pt idx="157">
                  <c:v>105.338860624</c:v>
                </c:pt>
                <c:pt idx="158">
                  <c:v>106.116965156</c:v>
                </c:pt>
                <c:pt idx="159">
                  <c:v>105.880982634</c:v>
                </c:pt>
                <c:pt idx="160">
                  <c:v>105.72791289000001</c:v>
                </c:pt>
                <c:pt idx="161">
                  <c:v>105.651378018</c:v>
                </c:pt>
                <c:pt idx="162">
                  <c:v>106.506017422</c:v>
                </c:pt>
                <c:pt idx="163">
                  <c:v>106.818534816</c:v>
                </c:pt>
                <c:pt idx="164">
                  <c:v>106.818534816</c:v>
                </c:pt>
                <c:pt idx="165">
                  <c:v>106.895069688</c:v>
                </c:pt>
                <c:pt idx="166">
                  <c:v>106.97160456</c:v>
                </c:pt>
                <c:pt idx="167">
                  <c:v>107.13105221000001</c:v>
                </c:pt>
                <c:pt idx="168">
                  <c:v>107.13105221000001</c:v>
                </c:pt>
                <c:pt idx="169">
                  <c:v>107.52010447600001</c:v>
                </c:pt>
                <c:pt idx="170">
                  <c:v>107.90915674200001</c:v>
                </c:pt>
                <c:pt idx="171">
                  <c:v>108.45127875200001</c:v>
                </c:pt>
                <c:pt idx="172">
                  <c:v>108.610726402</c:v>
                </c:pt>
                <c:pt idx="173">
                  <c:v>109.22938328400001</c:v>
                </c:pt>
                <c:pt idx="174">
                  <c:v>109.61843555</c:v>
                </c:pt>
                <c:pt idx="175">
                  <c:v>110.090400594</c:v>
                </c:pt>
                <c:pt idx="176">
                  <c:v>110.00748781600001</c:v>
                </c:pt>
                <c:pt idx="177">
                  <c:v>110.24347033800001</c:v>
                </c:pt>
                <c:pt idx="178">
                  <c:v>110.709057476</c:v>
                </c:pt>
                <c:pt idx="179">
                  <c:v>110.868505126</c:v>
                </c:pt>
                <c:pt idx="180">
                  <c:v>110.709057476</c:v>
                </c:pt>
                <c:pt idx="181">
                  <c:v>110.78559234800001</c:v>
                </c:pt>
                <c:pt idx="182">
                  <c:v>111.410627136</c:v>
                </c:pt>
                <c:pt idx="183">
                  <c:v>111.87621427399999</c:v>
                </c:pt>
                <c:pt idx="184">
                  <c:v>112.188731668</c:v>
                </c:pt>
                <c:pt idx="185">
                  <c:v>112.737231584</c:v>
                </c:pt>
                <c:pt idx="186">
                  <c:v>113.515336116</c:v>
                </c:pt>
                <c:pt idx="187">
                  <c:v>114.682492914</c:v>
                </c:pt>
                <c:pt idx="188">
                  <c:v>114.133992998</c:v>
                </c:pt>
                <c:pt idx="189">
                  <c:v>114.133992998</c:v>
                </c:pt>
                <c:pt idx="190">
                  <c:v>114.60595804200001</c:v>
                </c:pt>
                <c:pt idx="191">
                  <c:v>114.91209753</c:v>
                </c:pt>
                <c:pt idx="192">
                  <c:v>115.77311484</c:v>
                </c:pt>
                <c:pt idx="193">
                  <c:v>115.460597446</c:v>
                </c:pt>
                <c:pt idx="194">
                  <c:v>115.537132318</c:v>
                </c:pt>
                <c:pt idx="195">
                  <c:v>115.537132318</c:v>
                </c:pt>
                <c:pt idx="196">
                  <c:v>115.148080052</c:v>
                </c:pt>
                <c:pt idx="197">
                  <c:v>115.537132318</c:v>
                </c:pt>
                <c:pt idx="198">
                  <c:v>116.079254328</c:v>
                </c:pt>
                <c:pt idx="199">
                  <c:v>116.31523685</c:v>
                </c:pt>
                <c:pt idx="200">
                  <c:v>116.627754244</c:v>
                </c:pt>
                <c:pt idx="201">
                  <c:v>116.863736766</c:v>
                </c:pt>
                <c:pt idx="202">
                  <c:v>117.871445914</c:v>
                </c:pt>
                <c:pt idx="203">
                  <c:v>119.274585234</c:v>
                </c:pt>
                <c:pt idx="204">
                  <c:v>119.66363750000001</c:v>
                </c:pt>
                <c:pt idx="205">
                  <c:v>119.97615489399999</c:v>
                </c:pt>
                <c:pt idx="206">
                  <c:v>120.20575951</c:v>
                </c:pt>
                <c:pt idx="207">
                  <c:v>119.740172372</c:v>
                </c:pt>
                <c:pt idx="208">
                  <c:v>120.288672288</c:v>
                </c:pt>
                <c:pt idx="209">
                  <c:v>120.44174203200001</c:v>
                </c:pt>
                <c:pt idx="210">
                  <c:v>120.830794298</c:v>
                </c:pt>
                <c:pt idx="211">
                  <c:v>121.532363958</c:v>
                </c:pt>
                <c:pt idx="212">
                  <c:v>120.67772455400001</c:v>
                </c:pt>
                <c:pt idx="213">
                  <c:v>120.67772455400001</c:v>
                </c:pt>
                <c:pt idx="214">
                  <c:v>121.06677682</c:v>
                </c:pt>
                <c:pt idx="215">
                  <c:v>121.532363958</c:v>
                </c:pt>
                <c:pt idx="216">
                  <c:v>121.532363958</c:v>
                </c:pt>
                <c:pt idx="217">
                  <c:v>121.296381436</c:v>
                </c:pt>
                <c:pt idx="218">
                  <c:v>121.45582908600001</c:v>
                </c:pt>
                <c:pt idx="219">
                  <c:v>121.60889883</c:v>
                </c:pt>
                <c:pt idx="220">
                  <c:v>120.99024194799999</c:v>
                </c:pt>
                <c:pt idx="221">
                  <c:v>121.68543370200001</c:v>
                </c:pt>
                <c:pt idx="222">
                  <c:v>121.92141622400001</c:v>
                </c:pt>
                <c:pt idx="223">
                  <c:v>121.76834647999999</c:v>
                </c:pt>
                <c:pt idx="224">
                  <c:v>121.60889883</c:v>
                </c:pt>
                <c:pt idx="225">
                  <c:v>122.23393361800001</c:v>
                </c:pt>
                <c:pt idx="226">
                  <c:v>122.074485968</c:v>
                </c:pt>
                <c:pt idx="227">
                  <c:v>121.76834647999999</c:v>
                </c:pt>
                <c:pt idx="228">
                  <c:v>121.76834647999999</c:v>
                </c:pt>
                <c:pt idx="229">
                  <c:v>122.31046849</c:v>
                </c:pt>
                <c:pt idx="230">
                  <c:v>122.935503278</c:v>
                </c:pt>
                <c:pt idx="231">
                  <c:v>123.165107894</c:v>
                </c:pt>
                <c:pt idx="232">
                  <c:v>122.8525905</c:v>
                </c:pt>
                <c:pt idx="233">
                  <c:v>122.69952075600001</c:v>
                </c:pt>
                <c:pt idx="234">
                  <c:v>123.01203815</c:v>
                </c:pt>
                <c:pt idx="235">
                  <c:v>123.401090416</c:v>
                </c:pt>
                <c:pt idx="236">
                  <c:v>124.49171234200001</c:v>
                </c:pt>
                <c:pt idx="237">
                  <c:v>123.866677554</c:v>
                </c:pt>
                <c:pt idx="238">
                  <c:v>123.866677554</c:v>
                </c:pt>
                <c:pt idx="239">
                  <c:v>124.026125204</c:v>
                </c:pt>
                <c:pt idx="240">
                  <c:v>123.943212426</c:v>
                </c:pt>
                <c:pt idx="241">
                  <c:v>124.026125204</c:v>
                </c:pt>
                <c:pt idx="242">
                  <c:v>124.179194948</c:v>
                </c:pt>
                <c:pt idx="243">
                  <c:v>123.55416016</c:v>
                </c:pt>
                <c:pt idx="244">
                  <c:v>123.24802067200001</c:v>
                </c:pt>
                <c:pt idx="245">
                  <c:v>123.637072938</c:v>
                </c:pt>
                <c:pt idx="246">
                  <c:v>123.401090416</c:v>
                </c:pt>
                <c:pt idx="247">
                  <c:v>123.55416016</c:v>
                </c:pt>
                <c:pt idx="248">
                  <c:v>123.790142682</c:v>
                </c:pt>
                <c:pt idx="249">
                  <c:v>125.033834352</c:v>
                </c:pt>
                <c:pt idx="250">
                  <c:v>125.422886618</c:v>
                </c:pt>
                <c:pt idx="251">
                  <c:v>124.568247214</c:v>
                </c:pt>
                <c:pt idx="252">
                  <c:v>124.49171234200001</c:v>
                </c:pt>
                <c:pt idx="253">
                  <c:v>124.721316958</c:v>
                </c:pt>
                <c:pt idx="254">
                  <c:v>125.110369224</c:v>
                </c:pt>
                <c:pt idx="255">
                  <c:v>125.505799396</c:v>
                </c:pt>
                <c:pt idx="256">
                  <c:v>124.95729948</c:v>
                </c:pt>
                <c:pt idx="257">
                  <c:v>125.505799396</c:v>
                </c:pt>
                <c:pt idx="258">
                  <c:v>125.971386534</c:v>
                </c:pt>
                <c:pt idx="259">
                  <c:v>125.422886618</c:v>
                </c:pt>
                <c:pt idx="260">
                  <c:v>125.110369224</c:v>
                </c:pt>
                <c:pt idx="261">
                  <c:v>124.644782086</c:v>
                </c:pt>
                <c:pt idx="262">
                  <c:v>125.110369224</c:v>
                </c:pt>
                <c:pt idx="263">
                  <c:v>124.41517747</c:v>
                </c:pt>
                <c:pt idx="264">
                  <c:v>123.165107894</c:v>
                </c:pt>
                <c:pt idx="265">
                  <c:v>123.088573022</c:v>
                </c:pt>
                <c:pt idx="266">
                  <c:v>124.026125204</c:v>
                </c:pt>
                <c:pt idx="267">
                  <c:v>123.71360781</c:v>
                </c:pt>
                <c:pt idx="268">
                  <c:v>124.25572982</c:v>
                </c:pt>
                <c:pt idx="269">
                  <c:v>124.804229736</c:v>
                </c:pt>
                <c:pt idx="270">
                  <c:v>125.110369224</c:v>
                </c:pt>
                <c:pt idx="271">
                  <c:v>124.95729948</c:v>
                </c:pt>
                <c:pt idx="272">
                  <c:v>124.41517747</c:v>
                </c:pt>
                <c:pt idx="273">
                  <c:v>123.637072938</c:v>
                </c:pt>
                <c:pt idx="274">
                  <c:v>122.776055628</c:v>
                </c:pt>
                <c:pt idx="275">
                  <c:v>122.23393361800001</c:v>
                </c:pt>
                <c:pt idx="276">
                  <c:v>122.074485968</c:v>
                </c:pt>
                <c:pt idx="277">
                  <c:v>121.60889883</c:v>
                </c:pt>
                <c:pt idx="278">
                  <c:v>121.296381436</c:v>
                </c:pt>
                <c:pt idx="279">
                  <c:v>120.830794298</c:v>
                </c:pt>
                <c:pt idx="280">
                  <c:v>120.052689766</c:v>
                </c:pt>
                <c:pt idx="281">
                  <c:v>119.66363750000001</c:v>
                </c:pt>
                <c:pt idx="282">
                  <c:v>119.816707244</c:v>
                </c:pt>
                <c:pt idx="283">
                  <c:v>119.35112010600001</c:v>
                </c:pt>
                <c:pt idx="284">
                  <c:v>119.198050362</c:v>
                </c:pt>
                <c:pt idx="285">
                  <c:v>120.12922463800001</c:v>
                </c:pt>
                <c:pt idx="286">
                  <c:v>119.89962002200001</c:v>
                </c:pt>
                <c:pt idx="287">
                  <c:v>119.66363750000001</c:v>
                </c:pt>
                <c:pt idx="288">
                  <c:v>119.66363750000001</c:v>
                </c:pt>
                <c:pt idx="289">
                  <c:v>119.510567756</c:v>
                </c:pt>
                <c:pt idx="290">
                  <c:v>119.66363750000001</c:v>
                </c:pt>
                <c:pt idx="291">
                  <c:v>119.12151549000001</c:v>
                </c:pt>
                <c:pt idx="292">
                  <c:v>118.808998096</c:v>
                </c:pt>
                <c:pt idx="293">
                  <c:v>119.038602712</c:v>
                </c:pt>
                <c:pt idx="294">
                  <c:v>119.12151549000001</c:v>
                </c:pt>
                <c:pt idx="295">
                  <c:v>119.740172372</c:v>
                </c:pt>
                <c:pt idx="296">
                  <c:v>120.830794298</c:v>
                </c:pt>
                <c:pt idx="297">
                  <c:v>120.12922463800001</c:v>
                </c:pt>
                <c:pt idx="298">
                  <c:v>118.732463224</c:v>
                </c:pt>
                <c:pt idx="299">
                  <c:v>117.641841298</c:v>
                </c:pt>
                <c:pt idx="300">
                  <c:v>116.863736766</c:v>
                </c:pt>
                <c:pt idx="301">
                  <c:v>116.627754244</c:v>
                </c:pt>
                <c:pt idx="302">
                  <c:v>115.77311484</c:v>
                </c:pt>
                <c:pt idx="303">
                  <c:v>115.849649712</c:v>
                </c:pt>
                <c:pt idx="304">
                  <c:v>115.38406257400001</c:v>
                </c:pt>
                <c:pt idx="305">
                  <c:v>114.995010308</c:v>
                </c:pt>
                <c:pt idx="306">
                  <c:v>115.460597446</c:v>
                </c:pt>
                <c:pt idx="307">
                  <c:v>114.759027786</c:v>
                </c:pt>
                <c:pt idx="308">
                  <c:v>114.36997552000001</c:v>
                </c:pt>
                <c:pt idx="309">
                  <c:v>113.355888466</c:v>
                </c:pt>
                <c:pt idx="310">
                  <c:v>112.89030132799999</c:v>
                </c:pt>
                <c:pt idx="311">
                  <c:v>112.65431880599999</c:v>
                </c:pt>
                <c:pt idx="312">
                  <c:v>111.959127052</c:v>
                </c:pt>
                <c:pt idx="313">
                  <c:v>111.487162008</c:v>
                </c:pt>
                <c:pt idx="314">
                  <c:v>111.959127052</c:v>
                </c:pt>
                <c:pt idx="315">
                  <c:v>111.25755739200001</c:v>
                </c:pt>
                <c:pt idx="316">
                  <c:v>111.02157487000001</c:v>
                </c:pt>
                <c:pt idx="317">
                  <c:v>110.78559234800001</c:v>
                </c:pt>
                <c:pt idx="318">
                  <c:v>110.868505126</c:v>
                </c:pt>
                <c:pt idx="319">
                  <c:v>110.166935466</c:v>
                </c:pt>
                <c:pt idx="320">
                  <c:v>109.854418072</c:v>
                </c:pt>
                <c:pt idx="321">
                  <c:v>108.610726402</c:v>
                </c:pt>
                <c:pt idx="322">
                  <c:v>108.610726402</c:v>
                </c:pt>
                <c:pt idx="323">
                  <c:v>107.437191698</c:v>
                </c:pt>
                <c:pt idx="324">
                  <c:v>106.818534816</c:v>
                </c:pt>
                <c:pt idx="325">
                  <c:v>106.116965156</c:v>
                </c:pt>
                <c:pt idx="326">
                  <c:v>105.02634323</c:v>
                </c:pt>
                <c:pt idx="327">
                  <c:v>104.48422122000001</c:v>
                </c:pt>
                <c:pt idx="328">
                  <c:v>103.93572130400001</c:v>
                </c:pt>
                <c:pt idx="329">
                  <c:v>103.546669038</c:v>
                </c:pt>
                <c:pt idx="330">
                  <c:v>103.15761677200001</c:v>
                </c:pt>
                <c:pt idx="331">
                  <c:v>101.67794257999999</c:v>
                </c:pt>
                <c:pt idx="332">
                  <c:v>100.510785782</c:v>
                </c:pt>
                <c:pt idx="333">
                  <c:v>99.656146378</c:v>
                </c:pt>
                <c:pt idx="334">
                  <c:v>99.03111159000001</c:v>
                </c:pt>
                <c:pt idx="335">
                  <c:v>98.48898958</c:v>
                </c:pt>
                <c:pt idx="336">
                  <c:v>98.253007058</c:v>
                </c:pt>
                <c:pt idx="337">
                  <c:v>97.474902526</c:v>
                </c:pt>
                <c:pt idx="338">
                  <c:v>97.162385132</c:v>
                </c:pt>
                <c:pt idx="339">
                  <c:v>96.62026312200001</c:v>
                </c:pt>
                <c:pt idx="340">
                  <c:v>95.14058892999999</c:v>
                </c:pt>
                <c:pt idx="341">
                  <c:v>94.592089014</c:v>
                </c:pt>
                <c:pt idx="342">
                  <c:v>93.424932216</c:v>
                </c:pt>
                <c:pt idx="343">
                  <c:v>91.945258024</c:v>
                </c:pt>
                <c:pt idx="344">
                  <c:v>90.38904896</c:v>
                </c:pt>
                <c:pt idx="345">
                  <c:v>89.77039207800001</c:v>
                </c:pt>
                <c:pt idx="346">
                  <c:v>88.679770152</c:v>
                </c:pt>
                <c:pt idx="347">
                  <c:v>88.207805108</c:v>
                </c:pt>
                <c:pt idx="348">
                  <c:v>87.117183182</c:v>
                </c:pt>
                <c:pt idx="349">
                  <c:v>86.651596044</c:v>
                </c:pt>
                <c:pt idx="350">
                  <c:v>85.560974118</c:v>
                </c:pt>
                <c:pt idx="351">
                  <c:v>84.706334714</c:v>
                </c:pt>
                <c:pt idx="352">
                  <c:v>84.706334714</c:v>
                </c:pt>
                <c:pt idx="353">
                  <c:v>84.782869586</c:v>
                </c:pt>
                <c:pt idx="354">
                  <c:v>84.782869586</c:v>
                </c:pt>
                <c:pt idx="355">
                  <c:v>82.44855599</c:v>
                </c:pt>
                <c:pt idx="356">
                  <c:v>79.878259872</c:v>
                </c:pt>
                <c:pt idx="357">
                  <c:v>79.954794744</c:v>
                </c:pt>
                <c:pt idx="358">
                  <c:v>78.245515936</c:v>
                </c:pt>
                <c:pt idx="359">
                  <c:v>76.689306872</c:v>
                </c:pt>
                <c:pt idx="360">
                  <c:v>75.05018503</c:v>
                </c:pt>
                <c:pt idx="361">
                  <c:v>72.71587143400001</c:v>
                </c:pt>
                <c:pt idx="362">
                  <c:v>71.70178438</c:v>
                </c:pt>
                <c:pt idx="363">
                  <c:v>69.367470784</c:v>
                </c:pt>
                <c:pt idx="364">
                  <c:v>66.88008744400001</c:v>
                </c:pt>
                <c:pt idx="365">
                  <c:v>64.85191333600001</c:v>
                </c:pt>
                <c:pt idx="366">
                  <c:v>63.451962969</c:v>
                </c:pt>
                <c:pt idx="367">
                  <c:v>61.5054260578</c:v>
                </c:pt>
                <c:pt idx="368">
                  <c:v>59.7151478436</c:v>
                </c:pt>
                <c:pt idx="369">
                  <c:v>58.002042292</c:v>
                </c:pt>
                <c:pt idx="370">
                  <c:v>56.3673849842</c:v>
                </c:pt>
                <c:pt idx="371">
                  <c:v>54.3430376198</c:v>
                </c:pt>
                <c:pt idx="372">
                  <c:v>52.3186902554</c:v>
                </c:pt>
                <c:pt idx="373">
                  <c:v>50.6062224944</c:v>
                </c:pt>
                <c:pt idx="374">
                  <c:v>49.048737849199995</c:v>
                </c:pt>
                <c:pt idx="375">
                  <c:v>47.102200937999996</c:v>
                </c:pt>
                <c:pt idx="376">
                  <c:v>45.078491364200005</c:v>
                </c:pt>
                <c:pt idx="377">
                  <c:v>43.6766276254</c:v>
                </c:pt>
                <c:pt idx="378">
                  <c:v>41.8863494112</c:v>
                </c:pt>
                <c:pt idx="379">
                  <c:v>39.7841915936</c:v>
                </c:pt>
                <c:pt idx="380">
                  <c:v>37.8376546824</c:v>
                </c:pt>
                <c:pt idx="381">
                  <c:v>36.1251869214</c:v>
                </c:pt>
                <c:pt idx="382">
                  <c:v>34.567702276199995</c:v>
                </c:pt>
                <c:pt idx="383">
                  <c:v>32.5433549118</c:v>
                </c:pt>
                <c:pt idx="384">
                  <c:v>30.9865080572</c:v>
                </c:pt>
                <c:pt idx="385">
                  <c:v>29.6630925622</c:v>
                </c:pt>
                <c:pt idx="386">
                  <c:v>28.650918880000003</c:v>
                </c:pt>
                <c:pt idx="387">
                  <c:v>26.9378133284</c:v>
                </c:pt>
                <c:pt idx="388">
                  <c:v>25.3809664738</c:v>
                </c:pt>
                <c:pt idx="389">
                  <c:v>23.8234818286</c:v>
                </c:pt>
                <c:pt idx="390">
                  <c:v>22.811945937</c:v>
                </c:pt>
                <c:pt idx="391">
                  <c:v>21.1766508386</c:v>
                </c:pt>
                <c:pt idx="392">
                  <c:v>19.6976144372</c:v>
                </c:pt>
                <c:pt idx="393">
                  <c:v>18.9966825678</c:v>
                </c:pt>
                <c:pt idx="394">
                  <c:v>17.9066984324</c:v>
                </c:pt>
                <c:pt idx="395">
                  <c:v>16.5832829374</c:v>
                </c:pt>
                <c:pt idx="396">
                  <c:v>15.4154883488</c:v>
                </c:pt>
                <c:pt idx="397">
                  <c:v>14.4033146666</c:v>
                </c:pt>
                <c:pt idx="398">
                  <c:v>13.7023827972</c:v>
                </c:pt>
                <c:pt idx="399">
                  <c:v>13.546761890800001</c:v>
                </c:pt>
                <c:pt idx="400">
                  <c:v>12.456777755400001</c:v>
                </c:pt>
                <c:pt idx="401">
                  <c:v>11.912104583</c:v>
                </c:pt>
                <c:pt idx="402">
                  <c:v>11.2889831668</c:v>
                </c:pt>
                <c:pt idx="403">
                  <c:v>10.1989990314</c:v>
                </c:pt>
                <c:pt idx="404">
                  <c:v>9.1868253492</c:v>
                </c:pt>
                <c:pt idx="405">
                  <c:v>8.5643417236</c:v>
                </c:pt>
                <c:pt idx="406">
                  <c:v>8.8755835364</c:v>
                </c:pt>
                <c:pt idx="407">
                  <c:v>8.3302725734</c:v>
                </c:pt>
                <c:pt idx="408">
                  <c:v>8.3302725734</c:v>
                </c:pt>
                <c:pt idx="409">
                  <c:v>7.1624779848</c:v>
                </c:pt>
                <c:pt idx="410">
                  <c:v>6.38418211562</c:v>
                </c:pt>
                <c:pt idx="411">
                  <c:v>6.07274896564</c:v>
                </c:pt>
                <c:pt idx="412">
                  <c:v>5.99487473338</c:v>
                </c:pt>
                <c:pt idx="413">
                  <c:v>5.0606390625</c:v>
                </c:pt>
                <c:pt idx="414">
                  <c:v>5.449946444739999</c:v>
                </c:pt>
                <c:pt idx="415">
                  <c:v>4.28208807708</c:v>
                </c:pt>
                <c:pt idx="416">
                  <c:v>3.65922177712</c:v>
                </c:pt>
                <c:pt idx="417">
                  <c:v>2.95854502396</c:v>
                </c:pt>
                <c:pt idx="418">
                  <c:v>2.8028603385</c:v>
                </c:pt>
                <c:pt idx="419">
                  <c:v>1.7906866563000001</c:v>
                </c:pt>
                <c:pt idx="420">
                  <c:v>0.8564509854200001</c:v>
                </c:pt>
                <c:pt idx="421">
                  <c:v>0.389320394168</c:v>
                </c:pt>
                <c:pt idx="422">
                  <c:v>4.4901457999999006E-05</c:v>
                </c:pt>
                <c:pt idx="423">
                  <c:v>-0.544940788336</c:v>
                </c:pt>
                <c:pt idx="424">
                  <c:v>-0.9342099031400001</c:v>
                </c:pt>
                <c:pt idx="425">
                  <c:v>-0.9342099031400001</c:v>
                </c:pt>
                <c:pt idx="426">
                  <c:v>-0.9342099031400001</c:v>
                </c:pt>
                <c:pt idx="427">
                  <c:v>-1.08995836766</c:v>
                </c:pt>
                <c:pt idx="428">
                  <c:v>-1.32351728538</c:v>
                </c:pt>
                <c:pt idx="429">
                  <c:v>-1.16776882086</c:v>
                </c:pt>
                <c:pt idx="430">
                  <c:v>-1.0120841354</c:v>
                </c:pt>
                <c:pt idx="431">
                  <c:v>-1.16776882086</c:v>
                </c:pt>
                <c:pt idx="432">
                  <c:v>-1.32351728538</c:v>
                </c:pt>
                <c:pt idx="433">
                  <c:v>-1.24564305312</c:v>
                </c:pt>
                <c:pt idx="434">
                  <c:v>-1.0120841354</c:v>
                </c:pt>
                <c:pt idx="435">
                  <c:v>-1.08995836766</c:v>
                </c:pt>
                <c:pt idx="436">
                  <c:v>-1.4013277385799998</c:v>
                </c:pt>
                <c:pt idx="437">
                  <c:v>-1.24564305312</c:v>
                </c:pt>
                <c:pt idx="438">
                  <c:v>-1.0120841354</c:v>
                </c:pt>
                <c:pt idx="439">
                  <c:v>-1.16776882086</c:v>
                </c:pt>
                <c:pt idx="440">
                  <c:v>-1.32351728538</c:v>
                </c:pt>
                <c:pt idx="441">
                  <c:v>-1.24564305312</c:v>
                </c:pt>
                <c:pt idx="442">
                  <c:v>-1.0120841354</c:v>
                </c:pt>
                <c:pt idx="443">
                  <c:v>-1.08995836766</c:v>
                </c:pt>
                <c:pt idx="444">
                  <c:v>-1.4013277385799998</c:v>
                </c:pt>
                <c:pt idx="445">
                  <c:v>-1.24564305312</c:v>
                </c:pt>
                <c:pt idx="446">
                  <c:v>-1.0120841354</c:v>
                </c:pt>
                <c:pt idx="447">
                  <c:v>-1.16776882086</c:v>
                </c:pt>
              </c:numCache>
            </c:numRef>
          </c:val>
          <c:smooth val="0"/>
        </c:ser>
        <c:axId val="59334538"/>
        <c:axId val="64248795"/>
      </c:lineChart>
      <c:catAx>
        <c:axId val="59334538"/>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64248795"/>
        <c:crosses val="autoZero"/>
        <c:auto val="1"/>
        <c:lblOffset val="100"/>
        <c:noMultiLvlLbl val="0"/>
      </c:catAx>
      <c:valAx>
        <c:axId val="64248795"/>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933453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numRef>
          </c:val>
          <c:smooth val="0"/>
        </c:ser>
        <c:axId val="41368244"/>
        <c:axId val="36769877"/>
      </c:lineChart>
      <c:catAx>
        <c:axId val="41368244"/>
        <c:scaling>
          <c:orientation val="minMax"/>
        </c:scaling>
        <c:axPos val="b"/>
        <c:delete val="0"/>
        <c:numFmt formatCode="General" sourceLinked="1"/>
        <c:majorTickMark val="out"/>
        <c:minorTickMark val="none"/>
        <c:tickLblPos val="nextTo"/>
        <c:crossAx val="36769877"/>
        <c:crosses val="autoZero"/>
        <c:auto val="1"/>
        <c:lblOffset val="100"/>
        <c:noMultiLvlLbl val="0"/>
      </c:catAx>
      <c:valAx>
        <c:axId val="36769877"/>
        <c:scaling>
          <c:orientation val="minMax"/>
          <c:max val="150"/>
          <c:min val="0"/>
        </c:scaling>
        <c:axPos val="l"/>
        <c:majorGridlines/>
        <c:delete val="0"/>
        <c:numFmt formatCode="General" sourceLinked="1"/>
        <c:majorTickMark val="out"/>
        <c:minorTickMark val="none"/>
        <c:tickLblPos val="nextTo"/>
        <c:crossAx val="41368244"/>
        <c:crossesAt val="1"/>
        <c:crossBetween val="between"/>
        <c:dispUnits/>
        <c:maj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Data!$B$10:$B$457</c:f>
              <c:numCache/>
            </c:numRef>
          </c:val>
          <c:smooth val="0"/>
        </c:ser>
        <c:marker val="1"/>
        <c:axId val="62493438"/>
        <c:axId val="25570031"/>
      </c:lineChart>
      <c:catAx>
        <c:axId val="62493438"/>
        <c:scaling>
          <c:orientation val="minMax"/>
        </c:scaling>
        <c:axPos val="b"/>
        <c:delete val="0"/>
        <c:numFmt formatCode="General" sourceLinked="1"/>
        <c:majorTickMark val="out"/>
        <c:minorTickMark val="none"/>
        <c:tickLblPos val="nextTo"/>
        <c:crossAx val="25570031"/>
        <c:crosses val="autoZero"/>
        <c:auto val="1"/>
        <c:lblOffset val="100"/>
        <c:noMultiLvlLbl val="0"/>
      </c:catAx>
      <c:valAx>
        <c:axId val="25570031"/>
        <c:scaling>
          <c:orientation val="minMax"/>
        </c:scaling>
        <c:axPos val="l"/>
        <c:majorGridlines/>
        <c:delete val="0"/>
        <c:numFmt formatCode="General" sourceLinked="1"/>
        <c:majorTickMark val="out"/>
        <c:minorTickMark val="none"/>
        <c:tickLblPos val="nextTo"/>
        <c:crossAx val="62493438"/>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0.0515</cdr:y>
    </cdr:from>
    <cdr:to>
      <cdr:x>0.51225</cdr:x>
      <cdr:y>0.144</cdr:y>
    </cdr:to>
    <cdr:sp>
      <cdr:nvSpPr>
        <cdr:cNvPr id="1" name="TextBox 1"/>
        <cdr:cNvSpPr txBox="1">
          <a:spLocks noChangeArrowheads="1"/>
        </cdr:cNvSpPr>
      </cdr:nvSpPr>
      <cdr:spPr>
        <a:xfrm>
          <a:off x="2381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23</xdr:row>
      <xdr:rowOff>123825</xdr:rowOff>
    </xdr:from>
    <xdr:to>
      <xdr:col>2</xdr:col>
      <xdr:colOff>180975</xdr:colOff>
      <xdr:row>23</xdr:row>
      <xdr:rowOff>123825</xdr:rowOff>
    </xdr:to>
    <xdr:sp>
      <xdr:nvSpPr>
        <xdr:cNvPr id="2" name="Line 20"/>
        <xdr:cNvSpPr>
          <a:spLocks/>
        </xdr:cNvSpPr>
      </xdr:nvSpPr>
      <xdr:spPr>
        <a:xfrm flipH="1">
          <a:off x="952500" y="38481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23</xdr:row>
      <xdr:rowOff>123825</xdr:rowOff>
    </xdr:from>
    <xdr:to>
      <xdr:col>6</xdr:col>
      <xdr:colOff>85725</xdr:colOff>
      <xdr:row>23</xdr:row>
      <xdr:rowOff>123825</xdr:rowOff>
    </xdr:to>
    <xdr:sp>
      <xdr:nvSpPr>
        <xdr:cNvPr id="3" name="Line 3"/>
        <xdr:cNvSpPr>
          <a:spLocks/>
        </xdr:cNvSpPr>
      </xdr:nvSpPr>
      <xdr:spPr>
        <a:xfrm>
          <a:off x="3343275" y="38481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23</xdr:row>
      <xdr:rowOff>28575</xdr:rowOff>
    </xdr:from>
    <xdr:to>
      <xdr:col>2</xdr:col>
      <xdr:colOff>542925</xdr:colOff>
      <xdr:row>24</xdr:row>
      <xdr:rowOff>19050</xdr:rowOff>
    </xdr:to>
    <xdr:sp>
      <xdr:nvSpPr>
        <xdr:cNvPr id="4" name="TextBox 4"/>
        <xdr:cNvSpPr txBox="1">
          <a:spLocks noChangeArrowheads="1"/>
        </xdr:cNvSpPr>
      </xdr:nvSpPr>
      <xdr:spPr>
        <a:xfrm>
          <a:off x="1504950" y="37528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23</xdr:row>
      <xdr:rowOff>57150</xdr:rowOff>
    </xdr:from>
    <xdr:to>
      <xdr:col>4</xdr:col>
      <xdr:colOff>533400</xdr:colOff>
      <xdr:row>24</xdr:row>
      <xdr:rowOff>47625</xdr:rowOff>
    </xdr:to>
    <xdr:sp>
      <xdr:nvSpPr>
        <xdr:cNvPr id="6" name="TextBox 5"/>
        <xdr:cNvSpPr txBox="1">
          <a:spLocks noChangeArrowheads="1"/>
        </xdr:cNvSpPr>
      </xdr:nvSpPr>
      <xdr:spPr>
        <a:xfrm>
          <a:off x="3000375" y="37814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Propellant is mixture of two documented batches of skillet rcandy, 8/27/05A and 8/27/05B. These are small, dry batches.  They were heated with and mixed with another batch, undocumented, but made about the same time, which is dark and somewhat damp.  Heated in toaster oven to soften, when mixed they have a very nice texture.
First two grains packed with plain propellant, no Ti.  Third grain packed with propellant containing 5g coarse Ti mill chips, not chopped or modified in any way.  Many of these are 3/4 to 1 inch long.  But they are thin flakes, curled into a tight spiral, so should exit nozzle without undue stress on the motor casing.  There is some roughness in the graph, in the latter half of the burn, when more Ti was seen in the video.  Thus I assume these are tiny spikes caused by Ti chips going through the nozzle throat.  
Motor tested on Stand B, 500lbf load cell, using Amplifier C which has a bank of resistors to select different gain levels. This time it was set using the 100 ohm resistor, so the system reads about 63.8 lbf per volt.  
Today, we were ready for the "rain of fire" that follows the burn.  Yesterday's test had set several small fires in the dry grass under the green grass.  They were stamped out quickly, but things were exciting for a minute or two.  
So I mowed the area around the test stand, at least the parts with dry grass under them. The test was done before the mowed grass had time to dry.  A hose and fire extinguisher were kept nearby, but no fires started this time.
Thrust is lower and burn longer than yesterday's test, the difference thought to be due to the slower-burning propellant in today's test.  It also came up to pressure much more slowly, despite having rich fuse paper at every grain junction.  
</a:t>
          </a:r>
        </a:p>
      </xdr:txBody>
    </xdr:sp>
    <xdr:clientData/>
  </xdr:twoCellAnchor>
  <xdr:twoCellAnchor editAs="oneCell">
    <xdr:from>
      <xdr:col>1</xdr:col>
      <xdr:colOff>171450</xdr:colOff>
      <xdr:row>33</xdr:row>
      <xdr:rowOff>123825</xdr:rowOff>
    </xdr:from>
    <xdr:to>
      <xdr:col>9</xdr:col>
      <xdr:colOff>114300</xdr:colOff>
      <xdr:row>64</xdr:row>
      <xdr:rowOff>152400</xdr:rowOff>
    </xdr:to>
    <xdr:pic>
      <xdr:nvPicPr>
        <xdr:cNvPr id="2" name="Picture 16"/>
        <xdr:cNvPicPr preferRelativeResize="1">
          <a:picLocks noChangeAspect="1"/>
        </xdr:cNvPicPr>
      </xdr:nvPicPr>
      <xdr:blipFill>
        <a:blip r:embed="rId1"/>
        <a:stretch>
          <a:fillRect/>
        </a:stretch>
      </xdr:blipFill>
      <xdr:spPr>
        <a:xfrm>
          <a:off x="781050" y="5467350"/>
          <a:ext cx="4819650"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32" sqref="A32"/>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86</v>
      </c>
      <c r="C1" t="s">
        <v>87</v>
      </c>
    </row>
    <row r="2" ht="12.75">
      <c r="C2" t="s">
        <v>88</v>
      </c>
    </row>
    <row r="3" ht="12.75">
      <c r="C3" t="s">
        <v>85</v>
      </c>
    </row>
    <row r="4" ht="12.75">
      <c r="C4" t="s">
        <v>89</v>
      </c>
    </row>
    <row r="8" spans="3:7" ht="12.75">
      <c r="C8" t="s">
        <v>8</v>
      </c>
      <c r="F8" t="s">
        <v>8</v>
      </c>
      <c r="G8" t="s">
        <v>8</v>
      </c>
    </row>
    <row r="9" spans="9:13" ht="12.75">
      <c r="I9" t="s">
        <v>51</v>
      </c>
      <c r="J9">
        <v>1</v>
      </c>
      <c r="K9">
        <v>2</v>
      </c>
      <c r="L9">
        <v>3</v>
      </c>
      <c r="M9">
        <v>4</v>
      </c>
    </row>
    <row r="10" spans="9:10" ht="12.75">
      <c r="I10" t="s">
        <v>15</v>
      </c>
      <c r="J10" s="5" t="s">
        <v>82</v>
      </c>
    </row>
    <row r="11" spans="9:10" ht="12.75">
      <c r="I11" t="s">
        <v>16</v>
      </c>
      <c r="J11" t="s">
        <v>93</v>
      </c>
    </row>
    <row r="12" spans="9:10" ht="12.75">
      <c r="I12" t="s">
        <v>17</v>
      </c>
      <c r="J12" t="s">
        <v>92</v>
      </c>
    </row>
    <row r="13" spans="11:19" ht="12.75">
      <c r="K13" t="s">
        <v>8</v>
      </c>
      <c r="N13" t="s">
        <v>46</v>
      </c>
      <c r="P13" t="s">
        <v>64</v>
      </c>
      <c r="R13">
        <v>2.53</v>
      </c>
      <c r="S13" t="s">
        <v>47</v>
      </c>
    </row>
    <row r="14" spans="9:16" ht="12.75">
      <c r="I14" t="s">
        <v>20</v>
      </c>
      <c r="J14">
        <v>3.124</v>
      </c>
      <c r="K14">
        <v>3.059</v>
      </c>
      <c r="L14">
        <v>3.138</v>
      </c>
      <c r="N14" s="1">
        <f>SUM(J14:M14)</f>
        <v>9.321</v>
      </c>
      <c r="O14" t="s">
        <v>13</v>
      </c>
      <c r="P14" t="s">
        <v>8</v>
      </c>
    </row>
    <row r="15" spans="9:16" ht="12.75">
      <c r="I15" t="s">
        <v>18</v>
      </c>
      <c r="J15">
        <v>1.75</v>
      </c>
      <c r="K15">
        <v>1.75</v>
      </c>
      <c r="L15">
        <v>1.75</v>
      </c>
      <c r="N15" s="1">
        <f>AVERAGE(J15:M15)</f>
        <v>1.75</v>
      </c>
      <c r="O15" t="s">
        <v>13</v>
      </c>
      <c r="P15" t="s">
        <v>8</v>
      </c>
    </row>
    <row r="16" spans="9:15" ht="12.75">
      <c r="I16" t="s">
        <v>19</v>
      </c>
      <c r="J16">
        <v>0.625</v>
      </c>
      <c r="K16">
        <v>0.625</v>
      </c>
      <c r="L16">
        <v>0.625</v>
      </c>
      <c r="N16" s="1">
        <f>AVERAGE(J16:M16)</f>
        <v>0.625</v>
      </c>
      <c r="O16" t="s">
        <v>57</v>
      </c>
    </row>
    <row r="17" spans="9:16" ht="12.75">
      <c r="I17" t="s">
        <v>54</v>
      </c>
      <c r="J17">
        <v>189.3</v>
      </c>
      <c r="K17">
        <v>185.5</v>
      </c>
      <c r="L17">
        <v>190.6</v>
      </c>
      <c r="N17" s="1">
        <f>SUM(J17:M17)</f>
        <v>565.4</v>
      </c>
      <c r="O17" t="s">
        <v>26</v>
      </c>
      <c r="P17" t="s">
        <v>8</v>
      </c>
    </row>
    <row r="18" spans="9:15" ht="12.75">
      <c r="I18" t="s">
        <v>40</v>
      </c>
      <c r="J18">
        <f>(J15-J16)/2</f>
        <v>0.5625</v>
      </c>
      <c r="K18">
        <f>(K15-K16)/2</f>
        <v>0.5625</v>
      </c>
      <c r="L18">
        <f>(L15-L16)/2</f>
        <v>0.5625</v>
      </c>
      <c r="M18">
        <f>(M15-M16)/2</f>
        <v>0</v>
      </c>
      <c r="N18" s="1">
        <f>AVERAGE(J18:L18)</f>
        <v>0.5625</v>
      </c>
      <c r="O18" t="s">
        <v>13</v>
      </c>
    </row>
    <row r="19" spans="9:15" ht="12.75">
      <c r="I19" t="s">
        <v>45</v>
      </c>
      <c r="J19">
        <f>J17-(R13*J14)</f>
        <v>181.39628000000002</v>
      </c>
      <c r="K19">
        <f>K17-(R13*K14)</f>
        <v>177.76073</v>
      </c>
      <c r="L19">
        <f>L17-(R13*L14)</f>
        <v>182.66085999999999</v>
      </c>
      <c r="M19">
        <f>M17-(R13*M14)</f>
        <v>0</v>
      </c>
      <c r="N19" s="1">
        <f>SUM(J19:M19)</f>
        <v>541.81787</v>
      </c>
      <c r="O19" t="s">
        <v>26</v>
      </c>
    </row>
    <row r="21" ht="12.75">
      <c r="I21" t="s">
        <v>11</v>
      </c>
    </row>
    <row r="22" spans="9:12" ht="12.75">
      <c r="I22" t="s">
        <v>21</v>
      </c>
      <c r="J22" s="1">
        <v>0.435</v>
      </c>
      <c r="K22" t="s">
        <v>13</v>
      </c>
      <c r="L22" t="s">
        <v>83</v>
      </c>
    </row>
    <row r="23" spans="9:11" ht="12.75">
      <c r="I23" t="s">
        <v>22</v>
      </c>
      <c r="J23">
        <v>0.445</v>
      </c>
      <c r="K23" t="s">
        <v>13</v>
      </c>
    </row>
    <row r="24" spans="9:11" ht="12.75">
      <c r="I24" t="s">
        <v>42</v>
      </c>
      <c r="J24" s="1">
        <f>J23-J22</f>
        <v>0.010000000000000009</v>
      </c>
      <c r="K24" t="s">
        <v>13</v>
      </c>
    </row>
    <row r="26" spans="10:11" ht="12.75">
      <c r="J26" t="s">
        <v>23</v>
      </c>
      <c r="K26" t="s">
        <v>25</v>
      </c>
    </row>
    <row r="27" spans="9:14" ht="12.75">
      <c r="I27" t="s">
        <v>10</v>
      </c>
      <c r="J27">
        <v>205</v>
      </c>
      <c r="K27">
        <v>650</v>
      </c>
      <c r="L27" t="s">
        <v>55</v>
      </c>
      <c r="N27" t="s">
        <v>48</v>
      </c>
    </row>
    <row r="28" spans="9:15" ht="12.75">
      <c r="I28" t="s">
        <v>24</v>
      </c>
      <c r="J28">
        <v>238</v>
      </c>
      <c r="K28">
        <v>800</v>
      </c>
      <c r="N28" t="s">
        <v>36</v>
      </c>
      <c r="O28">
        <f>((J22/2)^2)*PI()</f>
        <v>0.14861696746888214</v>
      </c>
    </row>
    <row r="29" spans="9:15" ht="12.75">
      <c r="I29" t="s">
        <v>12</v>
      </c>
      <c r="J29">
        <v>216</v>
      </c>
      <c r="K29">
        <v>600</v>
      </c>
      <c r="L29" t="s">
        <v>8</v>
      </c>
      <c r="N29" t="s">
        <v>38</v>
      </c>
      <c r="O29">
        <f>C32/O28</f>
        <v>847.6245255130526</v>
      </c>
    </row>
    <row r="30" spans="9:14" ht="12.75">
      <c r="I30" t="s">
        <v>39</v>
      </c>
      <c r="J30">
        <f>(N18/C34)</f>
        <v>0.3792134831460674</v>
      </c>
      <c r="K30" t="s">
        <v>41</v>
      </c>
      <c r="N30" t="s">
        <v>49</v>
      </c>
    </row>
    <row r="31" ht="12.75">
      <c r="L31" t="s">
        <v>56</v>
      </c>
    </row>
    <row r="32" spans="1:5" ht="12.75">
      <c r="A32" t="s">
        <v>14</v>
      </c>
      <c r="C32" s="2">
        <f>MAX(Data!B10:B500)</f>
        <v>125.971386534</v>
      </c>
      <c r="D32" t="s">
        <v>33</v>
      </c>
      <c r="E32" t="s">
        <v>84</v>
      </c>
    </row>
    <row r="33" spans="1:7" ht="12.75">
      <c r="A33" t="s">
        <v>2</v>
      </c>
      <c r="C33" s="2">
        <f>AVERAGE(Data!B54:B410)</f>
        <v>95.26836679297983</v>
      </c>
      <c r="D33" t="s">
        <v>30</v>
      </c>
      <c r="F33" t="s">
        <v>8</v>
      </c>
      <c r="G33" t="s">
        <v>8</v>
      </c>
    </row>
    <row r="34" spans="1:4" ht="12.75">
      <c r="A34" t="s">
        <v>0</v>
      </c>
      <c r="C34" s="2">
        <f>(410-54)/240</f>
        <v>1.4833333333333334</v>
      </c>
      <c r="D34" t="s">
        <v>34</v>
      </c>
    </row>
    <row r="35" spans="1:6" ht="12.75">
      <c r="A35" t="s">
        <v>3</v>
      </c>
      <c r="C35" s="2">
        <f>((SUM(Data!B54:B410))/240)</f>
        <v>141.7116956045575</v>
      </c>
      <c r="D35" t="s">
        <v>4</v>
      </c>
      <c r="F35" t="s">
        <v>8</v>
      </c>
    </row>
    <row r="36" spans="1:9" ht="12.75">
      <c r="A36" t="s">
        <v>3</v>
      </c>
      <c r="C36" s="2">
        <f>C35*4.448</f>
        <v>630.3336220490718</v>
      </c>
      <c r="D36" t="s">
        <v>5</v>
      </c>
      <c r="H36" t="s">
        <v>81</v>
      </c>
      <c r="I36" s="3"/>
    </row>
    <row r="37" spans="1:8" ht="12.75">
      <c r="A37" t="s">
        <v>6</v>
      </c>
      <c r="C37" s="1">
        <f>(N19)/1000</f>
        <v>0.5418178699999999</v>
      </c>
      <c r="D37" t="s">
        <v>53</v>
      </c>
      <c r="E37" t="s">
        <v>90</v>
      </c>
      <c r="H37" t="s">
        <v>91</v>
      </c>
    </row>
    <row r="38" spans="1:4" ht="12.75">
      <c r="A38" t="s">
        <v>6</v>
      </c>
      <c r="C38" s="3">
        <f>C37/453.54*1000</f>
        <v>1.1946418617982977</v>
      </c>
      <c r="D38" t="s">
        <v>9</v>
      </c>
    </row>
    <row r="39" spans="1:4" ht="12.75">
      <c r="A39" t="s">
        <v>7</v>
      </c>
      <c r="C39" s="2">
        <f>(C36/C37)/9.8</f>
        <v>118.71102987420127</v>
      </c>
      <c r="D39" t="s">
        <v>1</v>
      </c>
    </row>
    <row r="40" spans="8:12" ht="12.75">
      <c r="H40" t="s">
        <v>50</v>
      </c>
      <c r="I40" t="s">
        <v>27</v>
      </c>
      <c r="J40" t="s">
        <v>28</v>
      </c>
      <c r="K40" t="s">
        <v>29</v>
      </c>
      <c r="L40" t="s">
        <v>44</v>
      </c>
    </row>
    <row r="41" spans="1:9" ht="12.75">
      <c r="A41" s="4"/>
      <c r="I41" s="3"/>
    </row>
    <row r="42" spans="8:12" ht="12.75">
      <c r="H42">
        <v>0</v>
      </c>
      <c r="I42" s="3">
        <v>0.001</v>
      </c>
      <c r="J42" t="e">
        <f>(I42)/H42</f>
        <v>#DIV/0!</v>
      </c>
      <c r="K42" t="e">
        <f aca="true" t="shared" si="0" ref="K42:K48">1/J42</f>
        <v>#DIV/0!</v>
      </c>
      <c r="L42" t="e">
        <f>1/((I42)/H42)</f>
        <v>#DIV/0!</v>
      </c>
    </row>
    <row r="43" spans="8:12" ht="12.75">
      <c r="H43">
        <v>10</v>
      </c>
      <c r="I43" s="3">
        <v>0.161</v>
      </c>
      <c r="J43">
        <f aca="true" t="shared" si="1" ref="J42:J48">(I43)/H43</f>
        <v>0.0161</v>
      </c>
      <c r="K43">
        <f t="shared" si="0"/>
        <v>62.11180124223603</v>
      </c>
      <c r="L43">
        <f>1/((I43)/H43)</f>
        <v>62.11180124223603</v>
      </c>
    </row>
    <row r="44" spans="1:12" ht="12.75">
      <c r="A44" t="s">
        <v>32</v>
      </c>
      <c r="H44">
        <v>20</v>
      </c>
      <c r="I44" s="3">
        <v>0.322</v>
      </c>
      <c r="J44">
        <f t="shared" si="1"/>
        <v>0.0161</v>
      </c>
      <c r="K44">
        <f t="shared" si="0"/>
        <v>62.11180124223603</v>
      </c>
      <c r="L44">
        <f>1/((I45)/H44)</f>
        <v>41.23711340206185</v>
      </c>
    </row>
    <row r="45" spans="1:12" ht="12.75">
      <c r="A45" t="s">
        <v>35</v>
      </c>
      <c r="H45">
        <v>30</v>
      </c>
      <c r="I45" s="3">
        <v>0.485</v>
      </c>
      <c r="J45">
        <f t="shared" si="1"/>
        <v>0.016166666666666666</v>
      </c>
      <c r="K45">
        <f t="shared" si="0"/>
        <v>61.855670103092784</v>
      </c>
      <c r="L45">
        <f>1/((I46)/H45)</f>
        <v>48.93964110929853</v>
      </c>
    </row>
    <row r="46" spans="8:12" ht="12.75">
      <c r="H46">
        <v>40</v>
      </c>
      <c r="I46" s="3">
        <v>0.613</v>
      </c>
      <c r="J46">
        <f t="shared" si="1"/>
        <v>0.015325</v>
      </c>
      <c r="K46">
        <f t="shared" si="0"/>
        <v>65.25285481239804</v>
      </c>
      <c r="L46">
        <f>1/((I47)/H46)</f>
        <v>50.825921219822106</v>
      </c>
    </row>
    <row r="47" spans="1:12" ht="12.75">
      <c r="A47" t="s">
        <v>8</v>
      </c>
      <c r="G47" t="s">
        <v>8</v>
      </c>
      <c r="H47">
        <v>50</v>
      </c>
      <c r="I47" s="3">
        <v>0.787</v>
      </c>
      <c r="J47">
        <f t="shared" si="1"/>
        <v>0.01574</v>
      </c>
      <c r="K47">
        <f t="shared" si="0"/>
        <v>63.53240152477763</v>
      </c>
      <c r="L47">
        <f>1/((I48)/H47)</f>
        <v>19.485580670303975</v>
      </c>
    </row>
    <row r="48" spans="8:12" ht="12.75">
      <c r="H48">
        <v>174</v>
      </c>
      <c r="I48" s="3">
        <v>2.566</v>
      </c>
      <c r="J48">
        <f t="shared" si="1"/>
        <v>0.014747126436781608</v>
      </c>
      <c r="K48">
        <f t="shared" si="0"/>
        <v>67.80982073265784</v>
      </c>
      <c r="L48" t="s">
        <v>8</v>
      </c>
    </row>
    <row r="49" spans="8:12" ht="12.75">
      <c r="H49" t="s">
        <v>8</v>
      </c>
      <c r="I49" s="3" t="s">
        <v>8</v>
      </c>
      <c r="J49" t="s">
        <v>8</v>
      </c>
      <c r="K49" t="s">
        <v>8</v>
      </c>
      <c r="L49" t="s">
        <v>8</v>
      </c>
    </row>
    <row r="50" spans="1:12" ht="12.75">
      <c r="A50" t="s">
        <v>58</v>
      </c>
      <c r="H50" t="s">
        <v>8</v>
      </c>
      <c r="I50" s="3"/>
      <c r="J50" t="s">
        <v>8</v>
      </c>
      <c r="K50" t="s">
        <v>8</v>
      </c>
      <c r="L50" t="s">
        <v>8</v>
      </c>
    </row>
    <row r="51" spans="1:9" ht="12.75">
      <c r="A51" t="s">
        <v>59</v>
      </c>
      <c r="B51">
        <v>0.4</v>
      </c>
      <c r="C51" t="s">
        <v>62</v>
      </c>
      <c r="D51">
        <f>B52-B51</f>
        <v>2.235</v>
      </c>
      <c r="E51" t="s">
        <v>63</v>
      </c>
      <c r="I51" s="3"/>
    </row>
    <row r="52" spans="1:12" ht="12.75">
      <c r="A52" t="s">
        <v>60</v>
      </c>
      <c r="B52">
        <v>2.635</v>
      </c>
      <c r="H52" t="s">
        <v>75</v>
      </c>
      <c r="I52" t="s">
        <v>8</v>
      </c>
      <c r="J52">
        <f>AVERAGE(J44:J50)</f>
        <v>0.015615758620689655</v>
      </c>
      <c r="K52">
        <f>AVERAGE(K43:K48)</f>
        <v>63.77905827623306</v>
      </c>
      <c r="L52" t="e">
        <f>AVERAGE(L42:L45)</f>
        <v>#DIV/0!</v>
      </c>
    </row>
    <row r="53" spans="1:11" ht="12.75">
      <c r="A53" t="s">
        <v>76</v>
      </c>
      <c r="B53">
        <v>2.936</v>
      </c>
      <c r="C53" t="s">
        <v>77</v>
      </c>
      <c r="D53">
        <f>B53-B52</f>
        <v>0.30100000000000016</v>
      </c>
      <c r="E53" t="s">
        <v>63</v>
      </c>
      <c r="K53" t="s">
        <v>79</v>
      </c>
    </row>
    <row r="54" spans="1:5" ht="12.75">
      <c r="A54" t="s">
        <v>61</v>
      </c>
      <c r="B54">
        <v>4.107</v>
      </c>
      <c r="C54" t="s">
        <v>0</v>
      </c>
      <c r="D54">
        <f>B54-B52</f>
        <v>1.4720000000000004</v>
      </c>
      <c r="E54" t="s">
        <v>63</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80</v>
      </c>
    </row>
    <row r="2" ht="12.75">
      <c r="A2" t="s">
        <v>95</v>
      </c>
    </row>
    <row r="9" spans="1:5" ht="12.75">
      <c r="A9" t="s">
        <v>27</v>
      </c>
      <c r="B9" t="s">
        <v>31</v>
      </c>
      <c r="D9" t="s">
        <v>37</v>
      </c>
      <c r="E9" t="s">
        <v>43</v>
      </c>
    </row>
    <row r="10" spans="1:5" ht="12.75">
      <c r="A10" s="1">
        <v>-0.0012207</v>
      </c>
      <c r="B10" s="1">
        <f>(A10*63.77906)+0.0779</f>
        <v>4.4901457999999006E-05</v>
      </c>
      <c r="D10" s="2">
        <f>MAX(B10:B384)</f>
        <v>125.971386534</v>
      </c>
      <c r="E10">
        <f>D10/10</f>
        <v>12.5971386534</v>
      </c>
    </row>
    <row r="11" spans="1:2" ht="12.75">
      <c r="A11" s="1">
        <v>-0.0012207</v>
      </c>
      <c r="B11" s="1">
        <f aca="true" t="shared" si="0" ref="B11:B74">(A11*63.77906)+0.0779</f>
        <v>4.4901457999999006E-05</v>
      </c>
    </row>
    <row r="12" spans="1:2" ht="12.75">
      <c r="A12" s="1">
        <v>0.0012207</v>
      </c>
      <c r="B12" s="1">
        <f t="shared" si="0"/>
        <v>0.15575509854199998</v>
      </c>
    </row>
    <row r="13" spans="1:4" ht="12.75">
      <c r="A13" s="1">
        <v>0.0024414</v>
      </c>
      <c r="B13" s="1">
        <f t="shared" si="0"/>
        <v>0.233610197084</v>
      </c>
      <c r="D13" t="s">
        <v>8</v>
      </c>
    </row>
    <row r="14" spans="1:4" ht="12.75">
      <c r="A14" s="1">
        <v>-0.0012207</v>
      </c>
      <c r="B14" s="1">
        <f t="shared" si="0"/>
        <v>4.4901457999999006E-05</v>
      </c>
      <c r="D14" t="s">
        <v>8</v>
      </c>
    </row>
    <row r="15" spans="1:4" ht="12.75">
      <c r="A15" s="1">
        <v>-0.0012207</v>
      </c>
      <c r="B15" s="1">
        <f t="shared" si="0"/>
        <v>4.4901457999999006E-05</v>
      </c>
      <c r="D15" t="s">
        <v>8</v>
      </c>
    </row>
    <row r="16" spans="1:2" ht="12.75">
      <c r="A16" s="1">
        <v>0.0024414</v>
      </c>
      <c r="B16" s="1">
        <f t="shared" si="0"/>
        <v>0.233610197084</v>
      </c>
    </row>
    <row r="17" spans="1:2" ht="12.75">
      <c r="A17" s="1">
        <v>0</v>
      </c>
      <c r="B17" s="1">
        <f t="shared" si="0"/>
        <v>0.0779</v>
      </c>
    </row>
    <row r="18" spans="1:2" ht="12.75">
      <c r="A18" s="1">
        <v>-0.0024414</v>
      </c>
      <c r="B18" s="1">
        <f t="shared" si="0"/>
        <v>-0.077810197084</v>
      </c>
    </row>
    <row r="19" spans="1:2" ht="12.75">
      <c r="A19" s="1">
        <v>0</v>
      </c>
      <c r="B19" s="1">
        <f t="shared" si="0"/>
        <v>0.0779</v>
      </c>
    </row>
    <row r="20" spans="1:2" ht="12.75">
      <c r="A20" s="1">
        <v>0.0024414</v>
      </c>
      <c r="B20" s="1">
        <f t="shared" si="0"/>
        <v>0.233610197084</v>
      </c>
    </row>
    <row r="21" spans="1:2" ht="12.75">
      <c r="A21" s="1">
        <v>0.0012207</v>
      </c>
      <c r="B21" s="1">
        <f t="shared" si="0"/>
        <v>0.15575509854199998</v>
      </c>
    </row>
    <row r="22" spans="1:2" ht="12.75">
      <c r="A22" s="1">
        <v>-0.0012207</v>
      </c>
      <c r="B22" s="1">
        <f t="shared" si="0"/>
        <v>4.4901457999999006E-05</v>
      </c>
    </row>
    <row r="23" spans="1:2" ht="12.75">
      <c r="A23" s="1">
        <v>0</v>
      </c>
      <c r="B23" s="1">
        <f t="shared" si="0"/>
        <v>0.0779</v>
      </c>
    </row>
    <row r="24" spans="1:2" ht="12.75">
      <c r="A24" s="1">
        <v>0.0036621</v>
      </c>
      <c r="B24" s="1">
        <f t="shared" si="0"/>
        <v>0.311465295626</v>
      </c>
    </row>
    <row r="25" spans="1:2" ht="12.75">
      <c r="A25" s="1">
        <v>0.0073242</v>
      </c>
      <c r="B25" s="1">
        <f t="shared" si="0"/>
        <v>0.545030591252</v>
      </c>
    </row>
    <row r="26" spans="1:2" ht="12.75">
      <c r="A26" s="1">
        <v>0</v>
      </c>
      <c r="B26" s="1">
        <f t="shared" si="0"/>
        <v>0.0779</v>
      </c>
    </row>
    <row r="27" spans="1:2" ht="12.75">
      <c r="A27" s="1">
        <v>0.0024414</v>
      </c>
      <c r="B27" s="1">
        <f t="shared" si="0"/>
        <v>0.233610197084</v>
      </c>
    </row>
    <row r="28" spans="1:2" ht="12.75">
      <c r="A28" s="1">
        <v>0.0085449</v>
      </c>
      <c r="B28" s="1">
        <f t="shared" si="0"/>
        <v>0.6228856897939999</v>
      </c>
    </row>
    <row r="29" spans="1:2" ht="12.75">
      <c r="A29" s="1">
        <v>0.010986</v>
      </c>
      <c r="B29" s="1">
        <f t="shared" si="0"/>
        <v>0.77857675316</v>
      </c>
    </row>
    <row r="30" spans="1:2" ht="12.75">
      <c r="A30" s="1">
        <v>0.0085449</v>
      </c>
      <c r="B30" s="1">
        <f t="shared" si="0"/>
        <v>0.6228856897939999</v>
      </c>
    </row>
    <row r="31" spans="1:2" ht="12.75">
      <c r="A31" s="1">
        <v>-0.0036621</v>
      </c>
      <c r="B31" s="1">
        <f t="shared" si="0"/>
        <v>-0.155665295626</v>
      </c>
    </row>
    <row r="32" spans="1:2" ht="12.75">
      <c r="A32" s="1">
        <v>0</v>
      </c>
      <c r="B32" s="1">
        <f t="shared" si="0"/>
        <v>0.0779</v>
      </c>
    </row>
    <row r="33" spans="1:2" ht="12.75">
      <c r="A33" s="1">
        <v>0.010986</v>
      </c>
      <c r="B33" s="1">
        <f t="shared" si="0"/>
        <v>0.77857675316</v>
      </c>
    </row>
    <row r="34" spans="1:2" ht="12.75">
      <c r="A34" s="1">
        <v>0.0048828</v>
      </c>
      <c r="B34" s="1">
        <f t="shared" si="0"/>
        <v>0.389320394168</v>
      </c>
    </row>
    <row r="35" spans="1:2" ht="12.75">
      <c r="A35" s="1">
        <v>0.0036621</v>
      </c>
      <c r="B35" s="1">
        <f t="shared" si="0"/>
        <v>0.311465295626</v>
      </c>
    </row>
    <row r="36" spans="1:2" ht="12.75">
      <c r="A36" s="1">
        <v>0.010986</v>
      </c>
      <c r="B36" s="1">
        <f t="shared" si="0"/>
        <v>0.77857675316</v>
      </c>
    </row>
    <row r="37" spans="1:2" ht="12.75">
      <c r="A37" s="1">
        <v>0.013428</v>
      </c>
      <c r="B37" s="1">
        <f t="shared" si="0"/>
        <v>0.93432521768</v>
      </c>
    </row>
    <row r="38" spans="1:2" ht="12.75">
      <c r="A38" s="1">
        <v>0.0048828</v>
      </c>
      <c r="B38" s="1">
        <f t="shared" si="0"/>
        <v>0.389320394168</v>
      </c>
    </row>
    <row r="39" spans="1:2" ht="12.75">
      <c r="A39" s="1">
        <v>0.013428</v>
      </c>
      <c r="B39" s="1">
        <f t="shared" si="0"/>
        <v>0.93432521768</v>
      </c>
    </row>
    <row r="40" spans="1:2" ht="12.75">
      <c r="A40" s="1">
        <v>0.026855</v>
      </c>
      <c r="B40" s="1">
        <f t="shared" si="0"/>
        <v>1.7906866563000001</v>
      </c>
    </row>
    <row r="41" spans="1:2" ht="12.75">
      <c r="A41" s="1">
        <v>0.013428</v>
      </c>
      <c r="B41" s="1">
        <f t="shared" si="0"/>
        <v>0.93432521768</v>
      </c>
    </row>
    <row r="42" spans="1:2" ht="12.75">
      <c r="A42" s="1">
        <v>-0.0085449</v>
      </c>
      <c r="B42" s="1">
        <f t="shared" si="0"/>
        <v>-0.467085689794</v>
      </c>
    </row>
    <row r="43" spans="1:2" ht="12.75">
      <c r="A43" s="1">
        <v>-0.0085449</v>
      </c>
      <c r="B43" s="1">
        <f t="shared" si="0"/>
        <v>-0.467085689794</v>
      </c>
    </row>
    <row r="44" spans="1:2" ht="12.75">
      <c r="A44" s="1">
        <v>0.023193</v>
      </c>
      <c r="B44" s="1">
        <f t="shared" si="0"/>
        <v>1.55712773858</v>
      </c>
    </row>
    <row r="45" spans="1:2" ht="12.75">
      <c r="A45" s="1">
        <v>0.013428</v>
      </c>
      <c r="B45" s="1">
        <f t="shared" si="0"/>
        <v>0.93432521768</v>
      </c>
    </row>
    <row r="46" spans="1:2" ht="12.75">
      <c r="A46" s="1">
        <v>0.028076</v>
      </c>
      <c r="B46" s="1">
        <f t="shared" si="0"/>
        <v>1.86856088856</v>
      </c>
    </row>
    <row r="47" spans="1:2" ht="12.75">
      <c r="A47" s="1">
        <v>0.047607</v>
      </c>
      <c r="B47" s="1">
        <f t="shared" si="0"/>
        <v>3.11422970942</v>
      </c>
    </row>
    <row r="48" spans="1:2" ht="12.75">
      <c r="A48" s="1">
        <v>0.091553</v>
      </c>
      <c r="B48" s="1">
        <f t="shared" si="0"/>
        <v>5.917064280179999</v>
      </c>
    </row>
    <row r="49" spans="1:2" ht="12.75">
      <c r="A49" s="1">
        <v>0.096436</v>
      </c>
      <c r="B49" s="1">
        <f t="shared" si="0"/>
        <v>6.228497430159999</v>
      </c>
    </row>
    <row r="50" spans="1:2" ht="12.75">
      <c r="A50" s="1">
        <v>0.089111</v>
      </c>
      <c r="B50" s="1">
        <f t="shared" si="0"/>
        <v>5.76131581566</v>
      </c>
    </row>
    <row r="51" spans="1:2" ht="12.75">
      <c r="A51" s="1">
        <v>-0.039063</v>
      </c>
      <c r="B51" s="1">
        <f t="shared" si="0"/>
        <v>-2.41350142078</v>
      </c>
    </row>
    <row r="52" spans="1:2" ht="12.75">
      <c r="A52" s="1">
        <v>-0.042725</v>
      </c>
      <c r="B52" s="1">
        <f t="shared" si="0"/>
        <v>-2.6470603384999998</v>
      </c>
    </row>
    <row r="53" spans="1:2" ht="12.75">
      <c r="A53" s="1">
        <v>-0.032959</v>
      </c>
      <c r="B53" s="1">
        <f t="shared" si="0"/>
        <v>-2.02419403854</v>
      </c>
    </row>
    <row r="54" spans="1:3" ht="12.75">
      <c r="A54" s="1">
        <v>0.41138</v>
      </c>
      <c r="B54" s="1">
        <f t="shared" si="0"/>
        <v>26.315329702800003</v>
      </c>
      <c r="C54" t="s">
        <v>52</v>
      </c>
    </row>
    <row r="55" spans="1:2" ht="12.75">
      <c r="A55" s="1">
        <v>0.17944</v>
      </c>
      <c r="B55" s="1">
        <f t="shared" si="0"/>
        <v>11.522414526399999</v>
      </c>
    </row>
    <row r="56" spans="1:2" ht="12.75">
      <c r="A56" s="1">
        <v>0.19165</v>
      </c>
      <c r="B56" s="1">
        <f t="shared" si="0"/>
        <v>12.301156849</v>
      </c>
    </row>
    <row r="57" spans="1:2" ht="12.75">
      <c r="A57" s="1">
        <v>0.28809</v>
      </c>
      <c r="B57" s="1">
        <f t="shared" si="0"/>
        <v>18.4520093954</v>
      </c>
    </row>
    <row r="58" spans="1:2" ht="12.75">
      <c r="A58" s="1">
        <v>0.28442</v>
      </c>
      <c r="B58" s="1">
        <f t="shared" si="0"/>
        <v>18.2179402452</v>
      </c>
    </row>
    <row r="59" spans="1:2" ht="12.75">
      <c r="A59" s="1">
        <v>0.34912</v>
      </c>
      <c r="B59" s="1">
        <f t="shared" si="0"/>
        <v>22.3444454272</v>
      </c>
    </row>
    <row r="60" spans="1:2" ht="12.75">
      <c r="A60" s="1">
        <v>0.41626</v>
      </c>
      <c r="B60" s="1">
        <f t="shared" si="0"/>
        <v>26.626571515600002</v>
      </c>
    </row>
    <row r="61" spans="1:2" ht="12.75">
      <c r="A61" s="1">
        <v>0.44312</v>
      </c>
      <c r="B61" s="1">
        <f t="shared" si="0"/>
        <v>28.3396770672</v>
      </c>
    </row>
    <row r="62" spans="1:2" ht="12.75">
      <c r="A62" s="1">
        <v>0.49561</v>
      </c>
      <c r="B62" s="1">
        <f t="shared" si="0"/>
        <v>31.6874399266</v>
      </c>
    </row>
    <row r="63" spans="1:2" ht="12.75">
      <c r="A63" s="1">
        <v>0.55786</v>
      </c>
      <c r="B63" s="1">
        <f t="shared" si="0"/>
        <v>35.657686411600004</v>
      </c>
    </row>
    <row r="64" spans="1:2" ht="12.75">
      <c r="A64" s="1">
        <v>0.61279</v>
      </c>
      <c r="B64" s="1">
        <f t="shared" si="0"/>
        <v>39.1610701774</v>
      </c>
    </row>
    <row r="65" spans="1:2" ht="12.75">
      <c r="A65" s="1">
        <v>0.66406</v>
      </c>
      <c r="B65" s="1">
        <f t="shared" si="0"/>
        <v>42.4310225836</v>
      </c>
    </row>
    <row r="66" spans="1:2" ht="12.75">
      <c r="A66" s="1">
        <v>0.70068</v>
      </c>
      <c r="B66" s="1">
        <f t="shared" si="0"/>
        <v>44.7666117608</v>
      </c>
    </row>
    <row r="67" spans="1:2" ht="12.75">
      <c r="A67" s="1">
        <v>0.74097</v>
      </c>
      <c r="B67" s="1">
        <f t="shared" si="0"/>
        <v>47.3362700882</v>
      </c>
    </row>
    <row r="68" spans="1:2" ht="12.75">
      <c r="A68" s="1">
        <v>0.78125</v>
      </c>
      <c r="B68" s="1">
        <f t="shared" si="0"/>
        <v>49.905290625</v>
      </c>
    </row>
    <row r="69" spans="1:2" ht="12.75">
      <c r="A69" s="1">
        <v>0.81787</v>
      </c>
      <c r="B69" s="1">
        <f t="shared" si="0"/>
        <v>52.2408798022</v>
      </c>
    </row>
    <row r="70" spans="1:2" ht="12.75">
      <c r="A70" s="1">
        <v>0.85449</v>
      </c>
      <c r="B70" s="1">
        <f t="shared" si="0"/>
        <v>54.5764689794</v>
      </c>
    </row>
    <row r="71" spans="1:2" ht="12.75">
      <c r="A71" s="1">
        <v>0.90698</v>
      </c>
      <c r="B71" s="1">
        <f t="shared" si="0"/>
        <v>57.924231838800004</v>
      </c>
    </row>
    <row r="72" spans="1:2" ht="12.75">
      <c r="A72" s="1">
        <v>0.94849</v>
      </c>
      <c r="B72" s="1">
        <f t="shared" si="0"/>
        <v>60.571700619400005</v>
      </c>
    </row>
    <row r="73" spans="1:2" ht="12.75">
      <c r="A73" s="1">
        <v>0.98755</v>
      </c>
      <c r="B73" s="1">
        <f t="shared" si="0"/>
        <v>63.062910703</v>
      </c>
    </row>
    <row r="74" spans="1:2" ht="12.75">
      <c r="A74" s="1">
        <v>1.0352</v>
      </c>
      <c r="B74" s="1">
        <f t="shared" si="0"/>
        <v>66.101982912</v>
      </c>
    </row>
    <row r="75" spans="1:2" ht="12.75">
      <c r="A75" s="1">
        <v>1.0925</v>
      </c>
      <c r="B75" s="1">
        <f aca="true" t="shared" si="1" ref="B75:B138">(A75*63.77906)+0.0779</f>
        <v>69.75652305</v>
      </c>
    </row>
    <row r="76" spans="1:2" ht="12.75">
      <c r="A76" s="1">
        <v>1.1743</v>
      </c>
      <c r="B76" s="1">
        <f t="shared" si="1"/>
        <v>74.973650158</v>
      </c>
    </row>
    <row r="77" spans="1:2" ht="12.75">
      <c r="A77" s="1">
        <v>1.134</v>
      </c>
      <c r="B77" s="1">
        <f t="shared" si="1"/>
        <v>72.40335404</v>
      </c>
    </row>
    <row r="78" spans="1:2" ht="12.75">
      <c r="A78" s="1">
        <v>1.1426</v>
      </c>
      <c r="B78" s="1">
        <f t="shared" si="1"/>
        <v>72.95185395600001</v>
      </c>
    </row>
    <row r="79" spans="1:2" ht="12.75">
      <c r="A79" s="1">
        <v>1.1755</v>
      </c>
      <c r="B79" s="1">
        <f t="shared" si="1"/>
        <v>75.05018503</v>
      </c>
    </row>
    <row r="80" spans="1:2" ht="12.75">
      <c r="A80" s="1">
        <v>1.2012</v>
      </c>
      <c r="B80" s="1">
        <f t="shared" si="1"/>
        <v>76.689306872</v>
      </c>
    </row>
    <row r="81" spans="1:2" ht="12.75">
      <c r="A81" s="1">
        <v>1.2183</v>
      </c>
      <c r="B81" s="1">
        <f t="shared" si="1"/>
        <v>77.779928798</v>
      </c>
    </row>
    <row r="82" spans="1:2" ht="12.75">
      <c r="A82" s="1">
        <v>1.2317</v>
      </c>
      <c r="B82" s="1">
        <f t="shared" si="1"/>
        <v>78.634568202</v>
      </c>
    </row>
    <row r="83" spans="1:2" ht="12.75">
      <c r="A83" s="1">
        <v>1.2476</v>
      </c>
      <c r="B83" s="1">
        <f t="shared" si="1"/>
        <v>79.648655256</v>
      </c>
    </row>
    <row r="84" spans="1:2" ht="12.75">
      <c r="A84" s="1">
        <v>1.2659</v>
      </c>
      <c r="B84" s="1">
        <f t="shared" si="1"/>
        <v>80.815812054</v>
      </c>
    </row>
    <row r="85" spans="1:2" ht="12.75">
      <c r="A85" s="1">
        <v>1.2817</v>
      </c>
      <c r="B85" s="1">
        <f t="shared" si="1"/>
        <v>81.82352120200001</v>
      </c>
    </row>
    <row r="86" spans="1:2" ht="12.75">
      <c r="A86" s="1">
        <v>1.2939</v>
      </c>
      <c r="B86" s="1">
        <f t="shared" si="1"/>
        <v>82.60162573400001</v>
      </c>
    </row>
    <row r="87" spans="1:2" ht="12.75">
      <c r="A87" s="1">
        <v>1.3049</v>
      </c>
      <c r="B87" s="1">
        <f t="shared" si="1"/>
        <v>83.303195394</v>
      </c>
    </row>
    <row r="88" spans="1:2" ht="12.75">
      <c r="A88" s="1">
        <v>1.3184</v>
      </c>
      <c r="B88" s="1">
        <f t="shared" si="1"/>
        <v>84.16421270400001</v>
      </c>
    </row>
    <row r="89" spans="1:2" ht="12.75">
      <c r="A89" s="1">
        <v>1.3318</v>
      </c>
      <c r="B89" s="1">
        <f t="shared" si="1"/>
        <v>85.018852108</v>
      </c>
    </row>
    <row r="90" spans="1:2" ht="12.75">
      <c r="A90" s="1">
        <v>1.3367</v>
      </c>
      <c r="B90" s="1">
        <f t="shared" si="1"/>
        <v>85.331369502</v>
      </c>
    </row>
    <row r="91" spans="1:2" ht="12.75">
      <c r="A91" s="1">
        <v>1.3489</v>
      </c>
      <c r="B91" s="1">
        <f t="shared" si="1"/>
        <v>86.109474034</v>
      </c>
    </row>
    <row r="92" spans="1:2" ht="12.75">
      <c r="A92" s="1">
        <v>1.3635</v>
      </c>
      <c r="B92" s="1">
        <f t="shared" si="1"/>
        <v>87.04064831</v>
      </c>
    </row>
    <row r="93" spans="1:2" ht="12.75">
      <c r="A93" s="1">
        <v>1.3623</v>
      </c>
      <c r="B93" s="1">
        <f t="shared" si="1"/>
        <v>86.96411343800001</v>
      </c>
    </row>
    <row r="94" spans="1:2" ht="12.75">
      <c r="A94" s="1">
        <v>1.3684</v>
      </c>
      <c r="B94" s="1">
        <f t="shared" si="1"/>
        <v>87.353165704</v>
      </c>
    </row>
    <row r="95" spans="1:2" ht="12.75">
      <c r="A95" s="1">
        <v>1.3757</v>
      </c>
      <c r="B95" s="1">
        <f t="shared" si="1"/>
        <v>87.818752842</v>
      </c>
    </row>
    <row r="96" spans="1:2" ht="12.75">
      <c r="A96" s="1">
        <v>1.3782</v>
      </c>
      <c r="B96" s="1">
        <f t="shared" si="1"/>
        <v>87.97820049200001</v>
      </c>
    </row>
    <row r="97" spans="1:2" ht="12.75">
      <c r="A97" s="1">
        <v>1.3843</v>
      </c>
      <c r="B97" s="1">
        <f t="shared" si="1"/>
        <v>88.367252758</v>
      </c>
    </row>
    <row r="98" spans="1:2" ht="12.75">
      <c r="A98" s="1">
        <v>1.3904</v>
      </c>
      <c r="B98" s="1">
        <f t="shared" si="1"/>
        <v>88.756305024</v>
      </c>
    </row>
    <row r="99" spans="1:2" ht="12.75">
      <c r="A99" s="1">
        <v>1.3989</v>
      </c>
      <c r="B99" s="1">
        <f t="shared" si="1"/>
        <v>89.298427034</v>
      </c>
    </row>
    <row r="100" spans="1:2" ht="12.75">
      <c r="A100" s="1">
        <v>1.405</v>
      </c>
      <c r="B100" s="1">
        <f t="shared" si="1"/>
        <v>89.6874793</v>
      </c>
    </row>
    <row r="101" spans="1:2" ht="12.75">
      <c r="A101" s="1">
        <v>1.3989</v>
      </c>
      <c r="B101" s="1">
        <f t="shared" si="1"/>
        <v>89.298427034</v>
      </c>
    </row>
    <row r="102" spans="1:2" ht="12.75">
      <c r="A102" s="1">
        <v>1.4038</v>
      </c>
      <c r="B102" s="1">
        <f t="shared" si="1"/>
        <v>89.610944428</v>
      </c>
    </row>
    <row r="103" spans="1:2" ht="12.75">
      <c r="A103" s="1">
        <v>1.4038</v>
      </c>
      <c r="B103" s="1">
        <f t="shared" si="1"/>
        <v>89.610944428</v>
      </c>
    </row>
    <row r="104" spans="1:2" ht="12.75">
      <c r="A104" s="1">
        <v>1.4014</v>
      </c>
      <c r="B104" s="1">
        <f t="shared" si="1"/>
        <v>89.457874684</v>
      </c>
    </row>
    <row r="105" spans="1:2" ht="12.75">
      <c r="A105" s="1">
        <v>1.416</v>
      </c>
      <c r="B105" s="1">
        <f t="shared" si="1"/>
        <v>90.38904896</v>
      </c>
    </row>
    <row r="106" spans="1:2" ht="12.75">
      <c r="A106" s="1">
        <v>1.4185</v>
      </c>
      <c r="B106" s="1">
        <f t="shared" si="1"/>
        <v>90.54849661</v>
      </c>
    </row>
    <row r="107" spans="1:2" ht="12.75">
      <c r="A107" s="1">
        <v>1.4197</v>
      </c>
      <c r="B107" s="1">
        <f t="shared" si="1"/>
        <v>90.625031482</v>
      </c>
    </row>
    <row r="108" spans="1:2" ht="12.75">
      <c r="A108" s="1">
        <v>1.4246</v>
      </c>
      <c r="B108" s="1">
        <f t="shared" si="1"/>
        <v>90.93754887600001</v>
      </c>
    </row>
    <row r="109" spans="1:2" ht="12.75">
      <c r="A109" s="1">
        <v>1.427</v>
      </c>
      <c r="B109" s="1">
        <f t="shared" si="1"/>
        <v>91.09061862</v>
      </c>
    </row>
    <row r="110" spans="1:2" ht="12.75">
      <c r="A110" s="1">
        <v>1.427</v>
      </c>
      <c r="B110" s="1">
        <f t="shared" si="1"/>
        <v>91.09061862</v>
      </c>
    </row>
    <row r="111" spans="1:2" ht="12.75">
      <c r="A111" s="1">
        <v>1.4258</v>
      </c>
      <c r="B111" s="1">
        <f t="shared" si="1"/>
        <v>91.014083748</v>
      </c>
    </row>
    <row r="112" spans="1:2" ht="12.75">
      <c r="A112" s="1">
        <v>1.4331</v>
      </c>
      <c r="B112" s="1">
        <f t="shared" si="1"/>
        <v>91.47967088600001</v>
      </c>
    </row>
    <row r="113" spans="1:2" ht="12.75">
      <c r="A113" s="1">
        <v>1.4331</v>
      </c>
      <c r="B113" s="1">
        <f t="shared" si="1"/>
        <v>91.47967088600001</v>
      </c>
    </row>
    <row r="114" spans="1:2" ht="12.75">
      <c r="A114" s="1">
        <v>1.4355</v>
      </c>
      <c r="B114" s="1">
        <f t="shared" si="1"/>
        <v>91.63274063</v>
      </c>
    </row>
    <row r="115" spans="1:2" ht="12.75">
      <c r="A115" s="1">
        <v>1.4417</v>
      </c>
      <c r="B115" s="1">
        <f t="shared" si="1"/>
        <v>92.028170802</v>
      </c>
    </row>
    <row r="116" spans="1:2" ht="12.75">
      <c r="A116" s="1">
        <v>1.4478</v>
      </c>
      <c r="B116" s="1">
        <f t="shared" si="1"/>
        <v>92.417223068</v>
      </c>
    </row>
    <row r="117" spans="1:2" ht="12.75">
      <c r="A117" s="1">
        <v>1.4539</v>
      </c>
      <c r="B117" s="1">
        <f t="shared" si="1"/>
        <v>92.806275334</v>
      </c>
    </row>
    <row r="118" spans="1:2" ht="12.75">
      <c r="A118" s="1">
        <v>1.4526</v>
      </c>
      <c r="B118" s="1">
        <f t="shared" si="1"/>
        <v>92.723362556</v>
      </c>
    </row>
    <row r="119" spans="1:2" ht="12.75">
      <c r="A119" s="1">
        <v>1.4563</v>
      </c>
      <c r="B119" s="1">
        <f t="shared" si="1"/>
        <v>92.959345078</v>
      </c>
    </row>
    <row r="120" spans="1:2" ht="12.75">
      <c r="A120" s="1">
        <v>1.4673</v>
      </c>
      <c r="B120" s="1">
        <f t="shared" si="1"/>
        <v>93.660914738</v>
      </c>
    </row>
    <row r="121" spans="1:2" ht="12.75">
      <c r="A121" s="1">
        <v>1.4673</v>
      </c>
      <c r="B121" s="1">
        <f t="shared" si="1"/>
        <v>93.660914738</v>
      </c>
    </row>
    <row r="122" spans="1:2" ht="12.75">
      <c r="A122" s="1">
        <v>1.4697</v>
      </c>
      <c r="B122" s="1">
        <f t="shared" si="1"/>
        <v>93.813984482</v>
      </c>
    </row>
    <row r="123" spans="1:2" ht="12.75">
      <c r="A123" s="1">
        <v>1.4746</v>
      </c>
      <c r="B123" s="1">
        <f t="shared" si="1"/>
        <v>94.12650187599999</v>
      </c>
    </row>
    <row r="124" spans="1:2" ht="12.75">
      <c r="A124" s="1">
        <v>1.4783</v>
      </c>
      <c r="B124" s="1">
        <f t="shared" si="1"/>
        <v>94.36248439799999</v>
      </c>
    </row>
    <row r="125" spans="1:2" ht="12.75">
      <c r="A125" s="1">
        <v>1.4856</v>
      </c>
      <c r="B125" s="1">
        <f t="shared" si="1"/>
        <v>94.82807153600001</v>
      </c>
    </row>
    <row r="126" spans="1:2" ht="12.75">
      <c r="A126" s="1">
        <v>1.4819</v>
      </c>
      <c r="B126" s="1">
        <f t="shared" si="1"/>
        <v>94.592089014</v>
      </c>
    </row>
    <row r="127" spans="1:2" ht="12.75">
      <c r="A127" s="1">
        <v>1.4856</v>
      </c>
      <c r="B127" s="1">
        <f t="shared" si="1"/>
        <v>94.82807153600001</v>
      </c>
    </row>
    <row r="128" spans="1:2" ht="12.75">
      <c r="A128" s="1">
        <v>1.4868</v>
      </c>
      <c r="B128" s="1">
        <f t="shared" si="1"/>
        <v>94.90460640799999</v>
      </c>
    </row>
    <row r="129" spans="1:2" ht="12.75">
      <c r="A129" s="1">
        <v>1.4929</v>
      </c>
      <c r="B129" s="1">
        <f t="shared" si="1"/>
        <v>95.293658674</v>
      </c>
    </row>
    <row r="130" spans="1:2" ht="12.75">
      <c r="A130" s="1">
        <v>1.5015</v>
      </c>
      <c r="B130" s="1">
        <f t="shared" si="1"/>
        <v>95.84215859000001</v>
      </c>
    </row>
    <row r="131" spans="1:2" ht="12.75">
      <c r="A131" s="1">
        <v>1.5125</v>
      </c>
      <c r="B131" s="1">
        <f t="shared" si="1"/>
        <v>96.54372825</v>
      </c>
    </row>
    <row r="132" spans="1:2" ht="12.75">
      <c r="A132" s="1">
        <v>1.521</v>
      </c>
      <c r="B132" s="1">
        <f t="shared" si="1"/>
        <v>97.08585026</v>
      </c>
    </row>
    <row r="133" spans="1:2" ht="12.75">
      <c r="A133" s="1">
        <v>1.5186</v>
      </c>
      <c r="B133" s="1">
        <f t="shared" si="1"/>
        <v>96.932780516</v>
      </c>
    </row>
    <row r="134" spans="1:2" ht="12.75">
      <c r="A134" s="1">
        <v>1.5234</v>
      </c>
      <c r="B134" s="1">
        <f t="shared" si="1"/>
        <v>97.23892000400001</v>
      </c>
    </row>
    <row r="135" spans="1:2" ht="12.75">
      <c r="A135" s="1">
        <v>1.5222</v>
      </c>
      <c r="B135" s="1">
        <f t="shared" si="1"/>
        <v>97.162385132</v>
      </c>
    </row>
    <row r="136" spans="1:2" ht="12.75">
      <c r="A136" s="1">
        <v>1.5259</v>
      </c>
      <c r="B136" s="1">
        <f t="shared" si="1"/>
        <v>97.398367654</v>
      </c>
    </row>
    <row r="137" spans="1:2" ht="12.75">
      <c r="A137" s="1">
        <v>1.5295</v>
      </c>
      <c r="B137" s="1">
        <f t="shared" si="1"/>
        <v>97.62797227</v>
      </c>
    </row>
    <row r="138" spans="1:2" ht="12.75">
      <c r="A138" s="1">
        <v>1.5295</v>
      </c>
      <c r="B138" s="1">
        <f t="shared" si="1"/>
        <v>97.62797227</v>
      </c>
    </row>
    <row r="139" spans="1:2" ht="12.75">
      <c r="A139" s="1">
        <v>1.5356</v>
      </c>
      <c r="B139" s="1">
        <f aca="true" t="shared" si="2" ref="B139:B202">(A139*63.77906)+0.0779</f>
        <v>98.01702453600001</v>
      </c>
    </row>
    <row r="140" spans="1:2" ht="12.75">
      <c r="A140" s="1">
        <v>1.5393</v>
      </c>
      <c r="B140" s="1">
        <f t="shared" si="2"/>
        <v>98.253007058</v>
      </c>
    </row>
    <row r="141" spans="1:2" ht="12.75">
      <c r="A141" s="1">
        <v>1.5417</v>
      </c>
      <c r="B141" s="1">
        <f t="shared" si="2"/>
        <v>98.406076802</v>
      </c>
    </row>
    <row r="142" spans="1:2" ht="12.75">
      <c r="A142" s="1">
        <v>1.5405</v>
      </c>
      <c r="B142" s="1">
        <f t="shared" si="2"/>
        <v>98.32954193</v>
      </c>
    </row>
    <row r="143" spans="1:2" ht="12.75">
      <c r="A143" s="1">
        <v>1.5527</v>
      </c>
      <c r="B143" s="1">
        <f t="shared" si="2"/>
        <v>99.107646462</v>
      </c>
    </row>
    <row r="144" spans="1:2" ht="12.75">
      <c r="A144" s="1">
        <v>1.5613</v>
      </c>
      <c r="B144" s="1">
        <f t="shared" si="2"/>
        <v>99.656146378</v>
      </c>
    </row>
    <row r="145" spans="1:2" ht="12.75">
      <c r="A145" s="1">
        <v>1.5686</v>
      </c>
      <c r="B145" s="1">
        <f t="shared" si="2"/>
        <v>100.121733516</v>
      </c>
    </row>
    <row r="146" spans="1:2" ht="12.75">
      <c r="A146" s="1">
        <v>1.5735</v>
      </c>
      <c r="B146" s="1">
        <f t="shared" si="2"/>
        <v>100.43425090999999</v>
      </c>
    </row>
    <row r="147" spans="1:2" ht="12.75">
      <c r="A147" s="1">
        <v>1.5796</v>
      </c>
      <c r="B147" s="1">
        <f t="shared" si="2"/>
        <v>100.823303176</v>
      </c>
    </row>
    <row r="148" spans="1:2" ht="12.75">
      <c r="A148" s="1">
        <v>1.5808</v>
      </c>
      <c r="B148" s="1">
        <f t="shared" si="2"/>
        <v>100.899838048</v>
      </c>
    </row>
    <row r="149" spans="1:2" ht="12.75">
      <c r="A149" s="1">
        <v>1.5833</v>
      </c>
      <c r="B149" s="1">
        <f t="shared" si="2"/>
        <v>101.059285698</v>
      </c>
    </row>
    <row r="150" spans="1:2" ht="12.75">
      <c r="A150" s="1">
        <v>1.5833</v>
      </c>
      <c r="B150" s="1">
        <f t="shared" si="2"/>
        <v>101.059285698</v>
      </c>
    </row>
    <row r="151" spans="1:2" ht="12.75">
      <c r="A151" s="1">
        <v>1.5894</v>
      </c>
      <c r="B151" s="1">
        <f t="shared" si="2"/>
        <v>101.44833796399999</v>
      </c>
    </row>
    <row r="152" spans="1:2" ht="12.75">
      <c r="A152" s="1">
        <v>1.5979</v>
      </c>
      <c r="B152" s="1">
        <f t="shared" si="2"/>
        <v>101.990459974</v>
      </c>
    </row>
    <row r="153" spans="1:2" ht="12.75">
      <c r="A153" s="1">
        <v>1.6016</v>
      </c>
      <c r="B153" s="1">
        <f t="shared" si="2"/>
        <v>102.22644249599999</v>
      </c>
    </row>
    <row r="154" spans="1:2" ht="12.75">
      <c r="A154" s="1">
        <v>1.5991</v>
      </c>
      <c r="B154" s="1">
        <f t="shared" si="2"/>
        <v>102.066994846</v>
      </c>
    </row>
    <row r="155" spans="1:2" ht="12.75">
      <c r="A155" s="1">
        <v>1.6113</v>
      </c>
      <c r="B155" s="1">
        <f t="shared" si="2"/>
        <v>102.845099378</v>
      </c>
    </row>
    <row r="156" spans="1:2" ht="12.75">
      <c r="A156" s="1">
        <v>1.6223</v>
      </c>
      <c r="B156" s="1">
        <f t="shared" si="2"/>
        <v>103.546669038</v>
      </c>
    </row>
    <row r="157" spans="1:2" ht="12.75">
      <c r="A157" s="1">
        <v>1.6199</v>
      </c>
      <c r="B157" s="1">
        <f t="shared" si="2"/>
        <v>103.393599294</v>
      </c>
    </row>
    <row r="158" spans="1:2" ht="12.75">
      <c r="A158" s="1">
        <v>1.6345</v>
      </c>
      <c r="B158" s="1">
        <f t="shared" si="2"/>
        <v>104.32477357</v>
      </c>
    </row>
    <row r="159" spans="1:2" ht="12.75">
      <c r="A159" s="1">
        <v>1.6321</v>
      </c>
      <c r="B159" s="1">
        <f t="shared" si="2"/>
        <v>104.17170382600001</v>
      </c>
    </row>
    <row r="160" spans="1:2" ht="12.75">
      <c r="A160" s="1">
        <v>1.6345</v>
      </c>
      <c r="B160" s="1">
        <f t="shared" si="2"/>
        <v>104.32477357</v>
      </c>
    </row>
    <row r="161" spans="1:2" ht="12.75">
      <c r="A161" s="1">
        <v>1.6382</v>
      </c>
      <c r="B161" s="1">
        <f t="shared" si="2"/>
        <v>104.560756092</v>
      </c>
    </row>
    <row r="162" spans="1:2" ht="12.75">
      <c r="A162" s="1">
        <v>1.6333</v>
      </c>
      <c r="B162" s="1">
        <f t="shared" si="2"/>
        <v>104.248238698</v>
      </c>
    </row>
    <row r="163" spans="1:2" ht="12.75">
      <c r="A163" s="1">
        <v>1.6406</v>
      </c>
      <c r="B163" s="1">
        <f t="shared" si="2"/>
        <v>104.71382583600001</v>
      </c>
    </row>
    <row r="164" spans="1:2" ht="12.75">
      <c r="A164" s="1">
        <v>1.6516</v>
      </c>
      <c r="B164" s="1">
        <f t="shared" si="2"/>
        <v>105.415395496</v>
      </c>
    </row>
    <row r="165" spans="1:2" ht="12.75">
      <c r="A165" s="1">
        <v>1.6406</v>
      </c>
      <c r="B165" s="1">
        <f t="shared" si="2"/>
        <v>104.71382583600001</v>
      </c>
    </row>
    <row r="166" spans="1:2" ht="12.75">
      <c r="A166" s="1">
        <v>1.6406</v>
      </c>
      <c r="B166" s="1">
        <f t="shared" si="2"/>
        <v>104.71382583600001</v>
      </c>
    </row>
    <row r="167" spans="1:2" ht="12.75">
      <c r="A167" s="1">
        <v>1.6504</v>
      </c>
      <c r="B167" s="1">
        <f t="shared" si="2"/>
        <v>105.338860624</v>
      </c>
    </row>
    <row r="168" spans="1:2" ht="12.75">
      <c r="A168" s="1">
        <v>1.6626</v>
      </c>
      <c r="B168" s="1">
        <f t="shared" si="2"/>
        <v>106.116965156</v>
      </c>
    </row>
    <row r="169" spans="1:2" ht="12.75">
      <c r="A169" s="1">
        <v>1.6589</v>
      </c>
      <c r="B169" s="1">
        <f t="shared" si="2"/>
        <v>105.880982634</v>
      </c>
    </row>
    <row r="170" spans="1:2" ht="12.75">
      <c r="A170" s="1">
        <v>1.6565</v>
      </c>
      <c r="B170" s="1">
        <f t="shared" si="2"/>
        <v>105.72791289000001</v>
      </c>
    </row>
    <row r="171" spans="1:2" ht="12.75">
      <c r="A171" s="1">
        <v>1.6553</v>
      </c>
      <c r="B171" s="1">
        <f t="shared" si="2"/>
        <v>105.651378018</v>
      </c>
    </row>
    <row r="172" spans="1:2" ht="12.75">
      <c r="A172" s="1">
        <v>1.6687</v>
      </c>
      <c r="B172" s="1">
        <f t="shared" si="2"/>
        <v>106.506017422</v>
      </c>
    </row>
    <row r="173" spans="1:2" ht="12.75">
      <c r="A173" s="1">
        <v>1.6736</v>
      </c>
      <c r="B173" s="1">
        <f t="shared" si="2"/>
        <v>106.818534816</v>
      </c>
    </row>
    <row r="174" spans="1:2" ht="12.75">
      <c r="A174" s="1">
        <v>1.6736</v>
      </c>
      <c r="B174" s="1">
        <f t="shared" si="2"/>
        <v>106.818534816</v>
      </c>
    </row>
    <row r="175" spans="1:2" ht="12.75">
      <c r="A175" s="1">
        <v>1.6748</v>
      </c>
      <c r="B175" s="1">
        <f t="shared" si="2"/>
        <v>106.895069688</v>
      </c>
    </row>
    <row r="176" spans="1:2" ht="12.75">
      <c r="A176" s="1">
        <v>1.676</v>
      </c>
      <c r="B176" s="1">
        <f t="shared" si="2"/>
        <v>106.97160456</v>
      </c>
    </row>
    <row r="177" spans="1:2" ht="12.75">
      <c r="A177" s="1">
        <v>1.6785</v>
      </c>
      <c r="B177" s="1">
        <f t="shared" si="2"/>
        <v>107.13105221000001</v>
      </c>
    </row>
    <row r="178" spans="1:2" ht="12.75">
      <c r="A178" s="1">
        <v>1.6785</v>
      </c>
      <c r="B178" s="1">
        <f t="shared" si="2"/>
        <v>107.13105221000001</v>
      </c>
    </row>
    <row r="179" spans="1:2" ht="12.75">
      <c r="A179" s="1">
        <v>1.6846</v>
      </c>
      <c r="B179" s="1">
        <f t="shared" si="2"/>
        <v>107.52010447600001</v>
      </c>
    </row>
    <row r="180" spans="1:2" ht="12.75">
      <c r="A180" s="1">
        <v>1.6907</v>
      </c>
      <c r="B180" s="1">
        <f t="shared" si="2"/>
        <v>107.90915674200001</v>
      </c>
    </row>
    <row r="181" spans="1:2" ht="12.75">
      <c r="A181" s="1">
        <v>1.6992</v>
      </c>
      <c r="B181" s="1">
        <f t="shared" si="2"/>
        <v>108.45127875200001</v>
      </c>
    </row>
    <row r="182" spans="1:2" ht="12.75">
      <c r="A182" s="1">
        <v>1.7017</v>
      </c>
      <c r="B182" s="1">
        <f t="shared" si="2"/>
        <v>108.610726402</v>
      </c>
    </row>
    <row r="183" spans="1:2" ht="12.75">
      <c r="A183" s="1">
        <v>1.7114</v>
      </c>
      <c r="B183" s="1">
        <f t="shared" si="2"/>
        <v>109.22938328400001</v>
      </c>
    </row>
    <row r="184" spans="1:2" ht="12.75">
      <c r="A184" s="1">
        <v>1.7175</v>
      </c>
      <c r="B184" s="1">
        <f t="shared" si="2"/>
        <v>109.61843555</v>
      </c>
    </row>
    <row r="185" spans="1:2" ht="12.75">
      <c r="A185" s="1">
        <v>1.7249</v>
      </c>
      <c r="B185" s="1">
        <f t="shared" si="2"/>
        <v>110.090400594</v>
      </c>
    </row>
    <row r="186" spans="1:2" ht="12.75">
      <c r="A186" s="1">
        <v>1.7236</v>
      </c>
      <c r="B186" s="1">
        <f t="shared" si="2"/>
        <v>110.00748781600001</v>
      </c>
    </row>
    <row r="187" spans="1:2" ht="12.75">
      <c r="A187" s="1">
        <v>1.7273</v>
      </c>
      <c r="B187" s="1">
        <f t="shared" si="2"/>
        <v>110.24347033800001</v>
      </c>
    </row>
    <row r="188" spans="1:2" ht="12.75">
      <c r="A188" s="1">
        <v>1.7346</v>
      </c>
      <c r="B188" s="1">
        <f t="shared" si="2"/>
        <v>110.709057476</v>
      </c>
    </row>
    <row r="189" spans="1:2" ht="12.75">
      <c r="A189" s="1">
        <v>1.7371</v>
      </c>
      <c r="B189" s="1">
        <f t="shared" si="2"/>
        <v>110.868505126</v>
      </c>
    </row>
    <row r="190" spans="1:2" ht="12.75">
      <c r="A190" s="1">
        <v>1.7346</v>
      </c>
      <c r="B190" s="1">
        <f t="shared" si="2"/>
        <v>110.709057476</v>
      </c>
    </row>
    <row r="191" spans="1:2" ht="12.75">
      <c r="A191" s="1">
        <v>1.7358</v>
      </c>
      <c r="B191" s="1">
        <f t="shared" si="2"/>
        <v>110.78559234800001</v>
      </c>
    </row>
    <row r="192" spans="1:2" ht="12.75">
      <c r="A192" s="1">
        <v>1.7456</v>
      </c>
      <c r="B192" s="1">
        <f t="shared" si="2"/>
        <v>111.410627136</v>
      </c>
    </row>
    <row r="193" spans="1:2" ht="12.75">
      <c r="A193" s="1">
        <v>1.7529</v>
      </c>
      <c r="B193" s="1">
        <f t="shared" si="2"/>
        <v>111.87621427399999</v>
      </c>
    </row>
    <row r="194" spans="1:2" ht="12.75">
      <c r="A194" s="1">
        <v>1.7578</v>
      </c>
      <c r="B194" s="1">
        <f t="shared" si="2"/>
        <v>112.188731668</v>
      </c>
    </row>
    <row r="195" spans="1:2" ht="12.75">
      <c r="A195" s="1">
        <v>1.7664</v>
      </c>
      <c r="B195" s="1">
        <f t="shared" si="2"/>
        <v>112.737231584</v>
      </c>
    </row>
    <row r="196" spans="1:2" ht="12.75">
      <c r="A196" s="1">
        <v>1.7786</v>
      </c>
      <c r="B196" s="1">
        <f t="shared" si="2"/>
        <v>113.515336116</v>
      </c>
    </row>
    <row r="197" spans="1:2" ht="12.75">
      <c r="A197" s="1">
        <v>1.7969</v>
      </c>
      <c r="B197" s="1">
        <f t="shared" si="2"/>
        <v>114.682492914</v>
      </c>
    </row>
    <row r="198" spans="1:2" ht="12.75">
      <c r="A198" s="1">
        <v>1.7883</v>
      </c>
      <c r="B198" s="1">
        <f t="shared" si="2"/>
        <v>114.133992998</v>
      </c>
    </row>
    <row r="199" spans="1:2" ht="12.75">
      <c r="A199" s="1">
        <v>1.7883</v>
      </c>
      <c r="B199" s="1">
        <f t="shared" si="2"/>
        <v>114.133992998</v>
      </c>
    </row>
    <row r="200" spans="1:2" ht="12.75">
      <c r="A200" s="1">
        <v>1.7957</v>
      </c>
      <c r="B200" s="1">
        <f t="shared" si="2"/>
        <v>114.60595804200001</v>
      </c>
    </row>
    <row r="201" spans="1:2" ht="12.75">
      <c r="A201" s="1">
        <v>1.8005</v>
      </c>
      <c r="B201" s="1">
        <f t="shared" si="2"/>
        <v>114.91209753</v>
      </c>
    </row>
    <row r="202" spans="1:2" ht="12.75">
      <c r="A202" s="1">
        <v>1.814</v>
      </c>
      <c r="B202" s="1">
        <f t="shared" si="2"/>
        <v>115.77311484</v>
      </c>
    </row>
    <row r="203" spans="1:2" ht="12.75">
      <c r="A203" s="1">
        <v>1.8091</v>
      </c>
      <c r="B203" s="1">
        <f aca="true" t="shared" si="3" ref="B203:B266">(A203*63.77906)+0.0779</f>
        <v>115.460597446</v>
      </c>
    </row>
    <row r="204" spans="1:2" ht="12.75">
      <c r="A204" s="1">
        <v>1.8103</v>
      </c>
      <c r="B204" s="1">
        <f t="shared" si="3"/>
        <v>115.537132318</v>
      </c>
    </row>
    <row r="205" spans="1:2" ht="12.75">
      <c r="A205" s="1">
        <v>1.8103</v>
      </c>
      <c r="B205" s="1">
        <f t="shared" si="3"/>
        <v>115.537132318</v>
      </c>
    </row>
    <row r="206" spans="1:2" ht="12.75">
      <c r="A206" s="1">
        <v>1.8042</v>
      </c>
      <c r="B206" s="1">
        <f t="shared" si="3"/>
        <v>115.148080052</v>
      </c>
    </row>
    <row r="207" spans="1:2" ht="12.75">
      <c r="A207" s="1">
        <v>1.8103</v>
      </c>
      <c r="B207" s="1">
        <f t="shared" si="3"/>
        <v>115.537132318</v>
      </c>
    </row>
    <row r="208" spans="1:2" ht="12.75">
      <c r="A208" s="1">
        <v>1.8188</v>
      </c>
      <c r="B208" s="1">
        <f t="shared" si="3"/>
        <v>116.079254328</v>
      </c>
    </row>
    <row r="209" spans="1:2" ht="12.75">
      <c r="A209" s="1">
        <v>1.8225</v>
      </c>
      <c r="B209" s="1">
        <f t="shared" si="3"/>
        <v>116.31523685</v>
      </c>
    </row>
    <row r="210" spans="1:2" ht="12.75">
      <c r="A210" s="1">
        <v>1.8274</v>
      </c>
      <c r="B210" s="1">
        <f t="shared" si="3"/>
        <v>116.627754244</v>
      </c>
    </row>
    <row r="211" spans="1:2" ht="12.75">
      <c r="A211" s="1">
        <v>1.8311</v>
      </c>
      <c r="B211" s="1">
        <f t="shared" si="3"/>
        <v>116.863736766</v>
      </c>
    </row>
    <row r="212" spans="1:2" ht="12.75">
      <c r="A212" s="1">
        <v>1.8469</v>
      </c>
      <c r="B212" s="1">
        <f t="shared" si="3"/>
        <v>117.871445914</v>
      </c>
    </row>
    <row r="213" spans="1:2" ht="12.75">
      <c r="A213" s="1">
        <v>1.8689</v>
      </c>
      <c r="B213" s="1">
        <f t="shared" si="3"/>
        <v>119.274585234</v>
      </c>
    </row>
    <row r="214" spans="1:2" ht="12.75">
      <c r="A214" s="1">
        <v>1.875</v>
      </c>
      <c r="B214" s="1">
        <f t="shared" si="3"/>
        <v>119.66363750000001</v>
      </c>
    </row>
    <row r="215" spans="1:2" ht="12.75">
      <c r="A215" s="1">
        <v>1.8799</v>
      </c>
      <c r="B215" s="1">
        <f t="shared" si="3"/>
        <v>119.97615489399999</v>
      </c>
    </row>
    <row r="216" spans="1:2" ht="12.75">
      <c r="A216" s="1">
        <v>1.8835</v>
      </c>
      <c r="B216" s="1">
        <f t="shared" si="3"/>
        <v>120.20575951</v>
      </c>
    </row>
    <row r="217" spans="1:2" ht="12.75">
      <c r="A217" s="1">
        <v>1.8762</v>
      </c>
      <c r="B217" s="1">
        <f t="shared" si="3"/>
        <v>119.740172372</v>
      </c>
    </row>
    <row r="218" spans="1:2" ht="12.75">
      <c r="A218" s="1">
        <v>1.8848</v>
      </c>
      <c r="B218" s="1">
        <f t="shared" si="3"/>
        <v>120.288672288</v>
      </c>
    </row>
    <row r="219" spans="1:2" ht="12.75">
      <c r="A219" s="1">
        <v>1.8872</v>
      </c>
      <c r="B219" s="1">
        <f t="shared" si="3"/>
        <v>120.44174203200001</v>
      </c>
    </row>
    <row r="220" spans="1:2" ht="12.75">
      <c r="A220" s="1">
        <v>1.8933</v>
      </c>
      <c r="B220" s="1">
        <f t="shared" si="3"/>
        <v>120.830794298</v>
      </c>
    </row>
    <row r="221" spans="1:2" ht="12.75">
      <c r="A221" s="1">
        <v>1.9043</v>
      </c>
      <c r="B221" s="1">
        <f t="shared" si="3"/>
        <v>121.532363958</v>
      </c>
    </row>
    <row r="222" spans="1:2" ht="12.75">
      <c r="A222" s="1">
        <v>1.8909</v>
      </c>
      <c r="B222" s="1">
        <f t="shared" si="3"/>
        <v>120.67772455400001</v>
      </c>
    </row>
    <row r="223" spans="1:2" ht="12.75">
      <c r="A223" s="1">
        <v>1.8909</v>
      </c>
      <c r="B223" s="1">
        <f t="shared" si="3"/>
        <v>120.67772455400001</v>
      </c>
    </row>
    <row r="224" spans="1:2" ht="12.75">
      <c r="A224" s="1">
        <v>1.897</v>
      </c>
      <c r="B224" s="1">
        <f t="shared" si="3"/>
        <v>121.06677682</v>
      </c>
    </row>
    <row r="225" spans="1:2" ht="12.75">
      <c r="A225" s="1">
        <v>1.9043</v>
      </c>
      <c r="B225" s="1">
        <f t="shared" si="3"/>
        <v>121.532363958</v>
      </c>
    </row>
    <row r="226" spans="1:2" ht="12.75">
      <c r="A226" s="1">
        <v>1.9043</v>
      </c>
      <c r="B226" s="1">
        <f t="shared" si="3"/>
        <v>121.532363958</v>
      </c>
    </row>
    <row r="227" spans="1:2" ht="12.75">
      <c r="A227" s="1">
        <v>1.9006</v>
      </c>
      <c r="B227" s="1">
        <f t="shared" si="3"/>
        <v>121.296381436</v>
      </c>
    </row>
    <row r="228" spans="1:2" ht="12.75">
      <c r="A228" s="1">
        <v>1.9031</v>
      </c>
      <c r="B228" s="1">
        <f t="shared" si="3"/>
        <v>121.45582908600001</v>
      </c>
    </row>
    <row r="229" spans="1:2" ht="12.75">
      <c r="A229" s="1">
        <v>1.9055</v>
      </c>
      <c r="B229" s="1">
        <f t="shared" si="3"/>
        <v>121.60889883</v>
      </c>
    </row>
    <row r="230" spans="1:2" ht="12.75">
      <c r="A230" s="1">
        <v>1.8958</v>
      </c>
      <c r="B230" s="1">
        <f t="shared" si="3"/>
        <v>120.99024194799999</v>
      </c>
    </row>
    <row r="231" spans="1:2" ht="12.75">
      <c r="A231" s="1">
        <v>1.9067</v>
      </c>
      <c r="B231" s="1">
        <f t="shared" si="3"/>
        <v>121.68543370200001</v>
      </c>
    </row>
    <row r="232" spans="1:2" ht="12.75">
      <c r="A232" s="1">
        <v>1.9104</v>
      </c>
      <c r="B232" s="1">
        <f t="shared" si="3"/>
        <v>121.92141622400001</v>
      </c>
    </row>
    <row r="233" spans="1:2" ht="12.75">
      <c r="A233" s="1">
        <v>1.908</v>
      </c>
      <c r="B233" s="1">
        <f t="shared" si="3"/>
        <v>121.76834647999999</v>
      </c>
    </row>
    <row r="234" spans="1:2" ht="12.75">
      <c r="A234" s="1">
        <v>1.9055</v>
      </c>
      <c r="B234" s="1">
        <f t="shared" si="3"/>
        <v>121.60889883</v>
      </c>
    </row>
    <row r="235" spans="1:2" ht="12.75">
      <c r="A235" s="1">
        <v>1.9153</v>
      </c>
      <c r="B235" s="1">
        <f t="shared" si="3"/>
        <v>122.23393361800001</v>
      </c>
    </row>
    <row r="236" spans="1:2" ht="12.75">
      <c r="A236" s="1">
        <v>1.9128</v>
      </c>
      <c r="B236" s="1">
        <f t="shared" si="3"/>
        <v>122.074485968</v>
      </c>
    </row>
    <row r="237" spans="1:2" ht="12.75">
      <c r="A237" s="1">
        <v>1.908</v>
      </c>
      <c r="B237" s="1">
        <f t="shared" si="3"/>
        <v>121.76834647999999</v>
      </c>
    </row>
    <row r="238" spans="1:2" ht="12.75">
      <c r="A238" s="1">
        <v>1.908</v>
      </c>
      <c r="B238" s="1">
        <f t="shared" si="3"/>
        <v>121.76834647999999</v>
      </c>
    </row>
    <row r="239" spans="1:2" ht="12.75">
      <c r="A239" s="1">
        <v>1.9165</v>
      </c>
      <c r="B239" s="1">
        <f t="shared" si="3"/>
        <v>122.31046849</v>
      </c>
    </row>
    <row r="240" spans="1:2" ht="12.75">
      <c r="A240" s="1">
        <v>1.9263</v>
      </c>
      <c r="B240" s="1">
        <f t="shared" si="3"/>
        <v>122.935503278</v>
      </c>
    </row>
    <row r="241" spans="1:2" ht="12.75">
      <c r="A241" s="1">
        <v>1.9299</v>
      </c>
      <c r="B241" s="1">
        <f t="shared" si="3"/>
        <v>123.165107894</v>
      </c>
    </row>
    <row r="242" spans="1:2" ht="12.75">
      <c r="A242" s="1">
        <v>1.925</v>
      </c>
      <c r="B242" s="1">
        <f t="shared" si="3"/>
        <v>122.8525905</v>
      </c>
    </row>
    <row r="243" spans="1:2" ht="12.75">
      <c r="A243" s="1">
        <v>1.9226</v>
      </c>
      <c r="B243" s="1">
        <f t="shared" si="3"/>
        <v>122.69952075600001</v>
      </c>
    </row>
    <row r="244" spans="1:2" ht="12.75">
      <c r="A244" s="1">
        <v>1.9275</v>
      </c>
      <c r="B244" s="1">
        <f t="shared" si="3"/>
        <v>123.01203815</v>
      </c>
    </row>
    <row r="245" spans="1:2" ht="12.75">
      <c r="A245" s="1">
        <v>1.9336</v>
      </c>
      <c r="B245" s="1">
        <f t="shared" si="3"/>
        <v>123.401090416</v>
      </c>
    </row>
    <row r="246" spans="1:2" ht="12.75">
      <c r="A246" s="1">
        <v>1.9507</v>
      </c>
      <c r="B246" s="1">
        <f t="shared" si="3"/>
        <v>124.49171234200001</v>
      </c>
    </row>
    <row r="247" spans="1:2" ht="12.75">
      <c r="A247" s="1">
        <v>1.9409</v>
      </c>
      <c r="B247" s="1">
        <f t="shared" si="3"/>
        <v>123.866677554</v>
      </c>
    </row>
    <row r="248" spans="1:2" ht="12.75">
      <c r="A248" s="1">
        <v>1.9409</v>
      </c>
      <c r="B248" s="1">
        <f t="shared" si="3"/>
        <v>123.866677554</v>
      </c>
    </row>
    <row r="249" spans="1:2" ht="12.75">
      <c r="A249" s="1">
        <v>1.9434</v>
      </c>
      <c r="B249" s="1">
        <f t="shared" si="3"/>
        <v>124.026125204</v>
      </c>
    </row>
    <row r="250" spans="1:2" ht="12.75">
      <c r="A250" s="1">
        <v>1.9421</v>
      </c>
      <c r="B250" s="1">
        <f t="shared" si="3"/>
        <v>123.943212426</v>
      </c>
    </row>
    <row r="251" spans="1:2" ht="12.75">
      <c r="A251" s="1">
        <v>1.9434</v>
      </c>
      <c r="B251" s="1">
        <f t="shared" si="3"/>
        <v>124.026125204</v>
      </c>
    </row>
    <row r="252" spans="1:2" ht="12.75">
      <c r="A252" s="1">
        <v>1.9458</v>
      </c>
      <c r="B252" s="1">
        <f t="shared" si="3"/>
        <v>124.179194948</v>
      </c>
    </row>
    <row r="253" spans="1:2" ht="12.75">
      <c r="A253" s="1">
        <v>1.936</v>
      </c>
      <c r="B253" s="1">
        <f t="shared" si="3"/>
        <v>123.55416016</v>
      </c>
    </row>
    <row r="254" spans="1:2" ht="12.75">
      <c r="A254" s="1">
        <v>1.9312</v>
      </c>
      <c r="B254" s="1">
        <f t="shared" si="3"/>
        <v>123.24802067200001</v>
      </c>
    </row>
    <row r="255" spans="1:2" ht="12.75">
      <c r="A255" s="1">
        <v>1.9373</v>
      </c>
      <c r="B255" s="1">
        <f t="shared" si="3"/>
        <v>123.637072938</v>
      </c>
    </row>
    <row r="256" spans="1:2" ht="12.75">
      <c r="A256" s="1">
        <v>1.9336</v>
      </c>
      <c r="B256" s="1">
        <f t="shared" si="3"/>
        <v>123.401090416</v>
      </c>
    </row>
    <row r="257" spans="1:2" ht="12.75">
      <c r="A257" s="1">
        <v>1.936</v>
      </c>
      <c r="B257" s="1">
        <f t="shared" si="3"/>
        <v>123.55416016</v>
      </c>
    </row>
    <row r="258" spans="1:2" ht="12.75">
      <c r="A258" s="1">
        <v>1.9397</v>
      </c>
      <c r="B258" s="1">
        <f t="shared" si="3"/>
        <v>123.790142682</v>
      </c>
    </row>
    <row r="259" spans="1:2" ht="12.75">
      <c r="A259" s="1">
        <v>1.9592</v>
      </c>
      <c r="B259" s="1">
        <f t="shared" si="3"/>
        <v>125.033834352</v>
      </c>
    </row>
    <row r="260" spans="1:2" ht="12.75">
      <c r="A260" s="1">
        <v>1.9653</v>
      </c>
      <c r="B260" s="1">
        <f t="shared" si="3"/>
        <v>125.422886618</v>
      </c>
    </row>
    <row r="261" spans="1:2" ht="12.75">
      <c r="A261" s="1">
        <v>1.9519</v>
      </c>
      <c r="B261" s="1">
        <f t="shared" si="3"/>
        <v>124.568247214</v>
      </c>
    </row>
    <row r="262" spans="1:2" ht="12.75">
      <c r="A262" s="1">
        <v>1.9507</v>
      </c>
      <c r="B262" s="1">
        <f t="shared" si="3"/>
        <v>124.49171234200001</v>
      </c>
    </row>
    <row r="263" spans="1:2" ht="12.75">
      <c r="A263" s="1">
        <v>1.9543</v>
      </c>
      <c r="B263" s="1">
        <f t="shared" si="3"/>
        <v>124.721316958</v>
      </c>
    </row>
    <row r="264" spans="1:2" ht="12.75">
      <c r="A264" s="1">
        <v>1.9604</v>
      </c>
      <c r="B264" s="1">
        <f t="shared" si="3"/>
        <v>125.110369224</v>
      </c>
    </row>
    <row r="265" spans="1:2" ht="12.75">
      <c r="A265" s="1">
        <v>1.9666</v>
      </c>
      <c r="B265" s="1">
        <f t="shared" si="3"/>
        <v>125.505799396</v>
      </c>
    </row>
    <row r="266" spans="1:2" ht="12.75">
      <c r="A266" s="1">
        <v>1.958</v>
      </c>
      <c r="B266" s="1">
        <f t="shared" si="3"/>
        <v>124.95729948</v>
      </c>
    </row>
    <row r="267" spans="1:2" ht="12.75">
      <c r="A267" s="1">
        <v>1.9666</v>
      </c>
      <c r="B267" s="1">
        <f aca="true" t="shared" si="4" ref="B267:B330">(A267*63.77906)+0.0779</f>
        <v>125.505799396</v>
      </c>
    </row>
    <row r="268" spans="1:2" ht="12.75">
      <c r="A268" s="1">
        <v>1.9739</v>
      </c>
      <c r="B268" s="1">
        <f t="shared" si="4"/>
        <v>125.971386534</v>
      </c>
    </row>
    <row r="269" spans="1:2" ht="12.75">
      <c r="A269" s="1">
        <v>1.9653</v>
      </c>
      <c r="B269" s="1">
        <f t="shared" si="4"/>
        <v>125.422886618</v>
      </c>
    </row>
    <row r="270" spans="1:2" ht="12.75">
      <c r="A270" s="1">
        <v>1.9604</v>
      </c>
      <c r="B270" s="1">
        <f t="shared" si="4"/>
        <v>125.110369224</v>
      </c>
    </row>
    <row r="271" spans="1:2" ht="12.75">
      <c r="A271" s="1">
        <v>1.9531</v>
      </c>
      <c r="B271" s="1">
        <f t="shared" si="4"/>
        <v>124.644782086</v>
      </c>
    </row>
    <row r="272" spans="1:2" ht="12.75">
      <c r="A272" s="1">
        <v>1.9604</v>
      </c>
      <c r="B272" s="1">
        <f t="shared" si="4"/>
        <v>125.110369224</v>
      </c>
    </row>
    <row r="273" spans="1:2" ht="12.75">
      <c r="A273" s="1">
        <v>1.9495</v>
      </c>
      <c r="B273" s="1">
        <f t="shared" si="4"/>
        <v>124.41517747</v>
      </c>
    </row>
    <row r="274" spans="1:2" ht="12.75">
      <c r="A274" s="1">
        <v>1.9299</v>
      </c>
      <c r="B274" s="1">
        <f t="shared" si="4"/>
        <v>123.165107894</v>
      </c>
    </row>
    <row r="275" spans="1:2" ht="12.75">
      <c r="A275" s="1">
        <v>1.9287</v>
      </c>
      <c r="B275" s="1">
        <f t="shared" si="4"/>
        <v>123.088573022</v>
      </c>
    </row>
    <row r="276" spans="1:2" ht="12.75">
      <c r="A276" s="1">
        <v>1.9434</v>
      </c>
      <c r="B276" s="1">
        <f t="shared" si="4"/>
        <v>124.026125204</v>
      </c>
    </row>
    <row r="277" spans="1:2" ht="12.75">
      <c r="A277" s="1">
        <v>1.9385</v>
      </c>
      <c r="B277" s="1">
        <f t="shared" si="4"/>
        <v>123.71360781</v>
      </c>
    </row>
    <row r="278" spans="1:2" ht="12.75">
      <c r="A278" s="1">
        <v>1.947</v>
      </c>
      <c r="B278" s="1">
        <f t="shared" si="4"/>
        <v>124.25572982</v>
      </c>
    </row>
    <row r="279" spans="1:2" ht="12.75">
      <c r="A279" s="1">
        <v>1.9556</v>
      </c>
      <c r="B279" s="1">
        <f t="shared" si="4"/>
        <v>124.804229736</v>
      </c>
    </row>
    <row r="280" spans="1:2" ht="12.75">
      <c r="A280" s="1">
        <v>1.9604</v>
      </c>
      <c r="B280" s="1">
        <f t="shared" si="4"/>
        <v>125.110369224</v>
      </c>
    </row>
    <row r="281" spans="1:2" ht="12.75">
      <c r="A281" s="1">
        <v>1.958</v>
      </c>
      <c r="B281" s="1">
        <f t="shared" si="4"/>
        <v>124.95729948</v>
      </c>
    </row>
    <row r="282" spans="1:2" ht="12.75">
      <c r="A282" s="1">
        <v>1.9495</v>
      </c>
      <c r="B282" s="1">
        <f t="shared" si="4"/>
        <v>124.41517747</v>
      </c>
    </row>
    <row r="283" spans="1:2" ht="12.75">
      <c r="A283" s="1">
        <v>1.9373</v>
      </c>
      <c r="B283" s="1">
        <f t="shared" si="4"/>
        <v>123.637072938</v>
      </c>
    </row>
    <row r="284" spans="1:2" ht="12.75">
      <c r="A284" s="1">
        <v>1.9238</v>
      </c>
      <c r="B284" s="1">
        <f t="shared" si="4"/>
        <v>122.776055628</v>
      </c>
    </row>
    <row r="285" spans="1:2" ht="12.75">
      <c r="A285" s="1">
        <v>1.9153</v>
      </c>
      <c r="B285" s="1">
        <f t="shared" si="4"/>
        <v>122.23393361800001</v>
      </c>
    </row>
    <row r="286" spans="1:2" ht="12.75">
      <c r="A286" s="1">
        <v>1.9128</v>
      </c>
      <c r="B286" s="1">
        <f t="shared" si="4"/>
        <v>122.074485968</v>
      </c>
    </row>
    <row r="287" spans="1:2" ht="12.75">
      <c r="A287" s="1">
        <v>1.9055</v>
      </c>
      <c r="B287" s="1">
        <f t="shared" si="4"/>
        <v>121.60889883</v>
      </c>
    </row>
    <row r="288" spans="1:2" ht="12.75">
      <c r="A288" s="1">
        <v>1.9006</v>
      </c>
      <c r="B288" s="1">
        <f t="shared" si="4"/>
        <v>121.296381436</v>
      </c>
    </row>
    <row r="289" spans="1:2" ht="12.75">
      <c r="A289" s="1">
        <v>1.8933</v>
      </c>
      <c r="B289" s="1">
        <f t="shared" si="4"/>
        <v>120.830794298</v>
      </c>
    </row>
    <row r="290" spans="1:2" ht="12.75">
      <c r="A290" s="1">
        <v>1.8811</v>
      </c>
      <c r="B290" s="1">
        <f t="shared" si="4"/>
        <v>120.052689766</v>
      </c>
    </row>
    <row r="291" spans="1:2" ht="12.75">
      <c r="A291" s="1">
        <v>1.875</v>
      </c>
      <c r="B291" s="1">
        <f t="shared" si="4"/>
        <v>119.66363750000001</v>
      </c>
    </row>
    <row r="292" spans="1:2" ht="12.75">
      <c r="A292" s="1">
        <v>1.8774</v>
      </c>
      <c r="B292" s="1">
        <f t="shared" si="4"/>
        <v>119.816707244</v>
      </c>
    </row>
    <row r="293" spans="1:2" ht="12.75">
      <c r="A293" s="1">
        <v>1.8701</v>
      </c>
      <c r="B293" s="1">
        <f t="shared" si="4"/>
        <v>119.35112010600001</v>
      </c>
    </row>
    <row r="294" spans="1:2" ht="12.75">
      <c r="A294" s="1">
        <v>1.8677</v>
      </c>
      <c r="B294" s="1">
        <f t="shared" si="4"/>
        <v>119.198050362</v>
      </c>
    </row>
    <row r="295" spans="1:2" ht="12.75">
      <c r="A295" s="1">
        <v>1.8823</v>
      </c>
      <c r="B295" s="1">
        <f t="shared" si="4"/>
        <v>120.12922463800001</v>
      </c>
    </row>
    <row r="296" spans="1:2" ht="12.75">
      <c r="A296" s="1">
        <v>1.8787</v>
      </c>
      <c r="B296" s="1">
        <f t="shared" si="4"/>
        <v>119.89962002200001</v>
      </c>
    </row>
    <row r="297" spans="1:2" ht="12.75">
      <c r="A297" s="1">
        <v>1.875</v>
      </c>
      <c r="B297" s="1">
        <f t="shared" si="4"/>
        <v>119.66363750000001</v>
      </c>
    </row>
    <row r="298" spans="1:2" ht="12.75">
      <c r="A298" s="1">
        <v>1.875</v>
      </c>
      <c r="B298" s="1">
        <f t="shared" si="4"/>
        <v>119.66363750000001</v>
      </c>
    </row>
    <row r="299" spans="1:2" ht="12.75">
      <c r="A299" s="1">
        <v>1.8726</v>
      </c>
      <c r="B299" s="1">
        <f t="shared" si="4"/>
        <v>119.510567756</v>
      </c>
    </row>
    <row r="300" spans="1:2" ht="12.75">
      <c r="A300" s="1">
        <v>1.875</v>
      </c>
      <c r="B300" s="1">
        <f t="shared" si="4"/>
        <v>119.66363750000001</v>
      </c>
    </row>
    <row r="301" spans="1:2" ht="12.75">
      <c r="A301" s="1">
        <v>1.8665</v>
      </c>
      <c r="B301" s="1">
        <f t="shared" si="4"/>
        <v>119.12151549000001</v>
      </c>
    </row>
    <row r="302" spans="1:2" ht="12.75">
      <c r="A302" s="1">
        <v>1.8616</v>
      </c>
      <c r="B302" s="1">
        <f t="shared" si="4"/>
        <v>118.808998096</v>
      </c>
    </row>
    <row r="303" spans="1:2" ht="12.75">
      <c r="A303" s="1">
        <v>1.8652</v>
      </c>
      <c r="B303" s="1">
        <f t="shared" si="4"/>
        <v>119.038602712</v>
      </c>
    </row>
    <row r="304" spans="1:2" ht="12.75">
      <c r="A304" s="1">
        <v>1.8665</v>
      </c>
      <c r="B304" s="1">
        <f t="shared" si="4"/>
        <v>119.12151549000001</v>
      </c>
    </row>
    <row r="305" spans="1:2" ht="12.75">
      <c r="A305" s="1">
        <v>1.8762</v>
      </c>
      <c r="B305" s="1">
        <f t="shared" si="4"/>
        <v>119.740172372</v>
      </c>
    </row>
    <row r="306" spans="1:2" ht="12.75">
      <c r="A306" s="1">
        <v>1.8933</v>
      </c>
      <c r="B306" s="1">
        <f t="shared" si="4"/>
        <v>120.830794298</v>
      </c>
    </row>
    <row r="307" spans="1:2" ht="12.75">
      <c r="A307" s="1">
        <v>1.8823</v>
      </c>
      <c r="B307" s="1">
        <f t="shared" si="4"/>
        <v>120.12922463800001</v>
      </c>
    </row>
    <row r="308" spans="1:2" ht="12.75">
      <c r="A308" s="1">
        <v>1.8604</v>
      </c>
      <c r="B308" s="1">
        <f t="shared" si="4"/>
        <v>118.732463224</v>
      </c>
    </row>
    <row r="309" spans="1:2" ht="12.75">
      <c r="A309" s="1">
        <v>1.8433</v>
      </c>
      <c r="B309" s="1">
        <f t="shared" si="4"/>
        <v>117.641841298</v>
      </c>
    </row>
    <row r="310" spans="1:2" ht="12.75">
      <c r="A310" s="1">
        <v>1.8311</v>
      </c>
      <c r="B310" s="1">
        <f t="shared" si="4"/>
        <v>116.863736766</v>
      </c>
    </row>
    <row r="311" spans="1:2" ht="12.75">
      <c r="A311" s="1">
        <v>1.8274</v>
      </c>
      <c r="B311" s="1">
        <f t="shared" si="4"/>
        <v>116.627754244</v>
      </c>
    </row>
    <row r="312" spans="1:2" ht="12.75">
      <c r="A312" s="1">
        <v>1.814</v>
      </c>
      <c r="B312" s="1">
        <f t="shared" si="4"/>
        <v>115.77311484</v>
      </c>
    </row>
    <row r="313" spans="1:2" ht="12.75">
      <c r="A313" s="1">
        <v>1.8152</v>
      </c>
      <c r="B313" s="1">
        <f t="shared" si="4"/>
        <v>115.849649712</v>
      </c>
    </row>
    <row r="314" spans="1:2" ht="12.75">
      <c r="A314" s="1">
        <v>1.8079</v>
      </c>
      <c r="B314" s="1">
        <f t="shared" si="4"/>
        <v>115.38406257400001</v>
      </c>
    </row>
    <row r="315" spans="1:2" ht="12.75">
      <c r="A315" s="1">
        <v>1.8018</v>
      </c>
      <c r="B315" s="1">
        <f t="shared" si="4"/>
        <v>114.995010308</v>
      </c>
    </row>
    <row r="316" spans="1:2" ht="12.75">
      <c r="A316" s="1">
        <v>1.8091</v>
      </c>
      <c r="B316" s="1">
        <f t="shared" si="4"/>
        <v>115.460597446</v>
      </c>
    </row>
    <row r="317" spans="1:2" ht="12.75">
      <c r="A317" s="1">
        <v>1.7981</v>
      </c>
      <c r="B317" s="1">
        <f t="shared" si="4"/>
        <v>114.759027786</v>
      </c>
    </row>
    <row r="318" spans="1:2" ht="12.75">
      <c r="A318" s="1">
        <v>1.792</v>
      </c>
      <c r="B318" s="1">
        <f t="shared" si="4"/>
        <v>114.36997552000001</v>
      </c>
    </row>
    <row r="319" spans="1:2" ht="12.75">
      <c r="A319" s="1">
        <v>1.7761</v>
      </c>
      <c r="B319" s="1">
        <f t="shared" si="4"/>
        <v>113.355888466</v>
      </c>
    </row>
    <row r="320" spans="1:2" ht="12.75">
      <c r="A320" s="1">
        <v>1.7688</v>
      </c>
      <c r="B320" s="1">
        <f t="shared" si="4"/>
        <v>112.89030132799999</v>
      </c>
    </row>
    <row r="321" spans="1:2" ht="12.75">
      <c r="A321" s="1">
        <v>1.7651</v>
      </c>
      <c r="B321" s="1">
        <f t="shared" si="4"/>
        <v>112.65431880599999</v>
      </c>
    </row>
    <row r="322" spans="1:2" ht="12.75">
      <c r="A322" s="1">
        <v>1.7542</v>
      </c>
      <c r="B322" s="1">
        <f t="shared" si="4"/>
        <v>111.959127052</v>
      </c>
    </row>
    <row r="323" spans="1:2" ht="12.75">
      <c r="A323" s="1">
        <v>1.7468</v>
      </c>
      <c r="B323" s="1">
        <f t="shared" si="4"/>
        <v>111.487162008</v>
      </c>
    </row>
    <row r="324" spans="1:2" ht="12.75">
      <c r="A324" s="1">
        <v>1.7542</v>
      </c>
      <c r="B324" s="1">
        <f t="shared" si="4"/>
        <v>111.959127052</v>
      </c>
    </row>
    <row r="325" spans="1:2" ht="12.75">
      <c r="A325" s="1">
        <v>1.7432</v>
      </c>
      <c r="B325" s="1">
        <f t="shared" si="4"/>
        <v>111.25755739200001</v>
      </c>
    </row>
    <row r="326" spans="1:2" ht="12.75">
      <c r="A326" s="1">
        <v>1.7395</v>
      </c>
      <c r="B326" s="1">
        <f t="shared" si="4"/>
        <v>111.02157487000001</v>
      </c>
    </row>
    <row r="327" spans="1:2" ht="12.75">
      <c r="A327" s="1">
        <v>1.7358</v>
      </c>
      <c r="B327" s="1">
        <f t="shared" si="4"/>
        <v>110.78559234800001</v>
      </c>
    </row>
    <row r="328" spans="1:2" ht="12.75">
      <c r="A328" s="1">
        <v>1.7371</v>
      </c>
      <c r="B328" s="1">
        <f t="shared" si="4"/>
        <v>110.868505126</v>
      </c>
    </row>
    <row r="329" spans="1:2" ht="12.75">
      <c r="A329" s="1">
        <v>1.7261</v>
      </c>
      <c r="B329" s="1">
        <f t="shared" si="4"/>
        <v>110.166935466</v>
      </c>
    </row>
    <row r="330" spans="1:2" ht="12.75">
      <c r="A330" s="1">
        <v>1.7212</v>
      </c>
      <c r="B330" s="1">
        <f t="shared" si="4"/>
        <v>109.854418072</v>
      </c>
    </row>
    <row r="331" spans="1:2" ht="12.75">
      <c r="A331" s="1">
        <v>1.7017</v>
      </c>
      <c r="B331" s="1">
        <f aca="true" t="shared" si="5" ref="B331:B394">(A331*63.77906)+0.0779</f>
        <v>108.610726402</v>
      </c>
    </row>
    <row r="332" spans="1:2" ht="12.75">
      <c r="A332" s="1">
        <v>1.7017</v>
      </c>
      <c r="B332" s="1">
        <f t="shared" si="5"/>
        <v>108.610726402</v>
      </c>
    </row>
    <row r="333" spans="1:2" ht="12.75">
      <c r="A333" s="1">
        <v>1.6833</v>
      </c>
      <c r="B333" s="1">
        <f t="shared" si="5"/>
        <v>107.437191698</v>
      </c>
    </row>
    <row r="334" spans="1:2" ht="12.75">
      <c r="A334" s="1">
        <v>1.6736</v>
      </c>
      <c r="B334" s="1">
        <f t="shared" si="5"/>
        <v>106.818534816</v>
      </c>
    </row>
    <row r="335" spans="1:2" ht="12.75">
      <c r="A335" s="1">
        <v>1.6626</v>
      </c>
      <c r="B335" s="1">
        <f t="shared" si="5"/>
        <v>106.116965156</v>
      </c>
    </row>
    <row r="336" spans="1:2" ht="12.75">
      <c r="A336" s="1">
        <v>1.6455</v>
      </c>
      <c r="B336" s="1">
        <f t="shared" si="5"/>
        <v>105.02634323</v>
      </c>
    </row>
    <row r="337" spans="1:2" ht="12.75">
      <c r="A337" s="1">
        <v>1.637</v>
      </c>
      <c r="B337" s="1">
        <f t="shared" si="5"/>
        <v>104.48422122000001</v>
      </c>
    </row>
    <row r="338" spans="1:2" ht="12.75">
      <c r="A338" s="1">
        <v>1.6284</v>
      </c>
      <c r="B338" s="1">
        <f t="shared" si="5"/>
        <v>103.93572130400001</v>
      </c>
    </row>
    <row r="339" spans="1:2" ht="12.75">
      <c r="A339" s="1">
        <v>1.6223</v>
      </c>
      <c r="B339" s="1">
        <f t="shared" si="5"/>
        <v>103.546669038</v>
      </c>
    </row>
    <row r="340" spans="1:2" ht="12.75">
      <c r="A340" s="1">
        <v>1.6162</v>
      </c>
      <c r="B340" s="1">
        <f t="shared" si="5"/>
        <v>103.15761677200001</v>
      </c>
    </row>
    <row r="341" spans="1:2" ht="12.75">
      <c r="A341" s="1">
        <v>1.593</v>
      </c>
      <c r="B341" s="1">
        <f t="shared" si="5"/>
        <v>101.67794257999999</v>
      </c>
    </row>
    <row r="342" spans="1:2" ht="12.75">
      <c r="A342" s="1">
        <v>1.5747</v>
      </c>
      <c r="B342" s="1">
        <f t="shared" si="5"/>
        <v>100.510785782</v>
      </c>
    </row>
    <row r="343" spans="1:2" ht="12.75">
      <c r="A343" s="1">
        <v>1.5613</v>
      </c>
      <c r="B343" s="1">
        <f t="shared" si="5"/>
        <v>99.656146378</v>
      </c>
    </row>
    <row r="344" spans="1:2" ht="12.75">
      <c r="A344" s="1">
        <v>1.5515</v>
      </c>
      <c r="B344" s="1">
        <f t="shared" si="5"/>
        <v>99.03111159000001</v>
      </c>
    </row>
    <row r="345" spans="1:2" ht="12.75">
      <c r="A345" s="1">
        <v>1.543</v>
      </c>
      <c r="B345" s="1">
        <f t="shared" si="5"/>
        <v>98.48898958</v>
      </c>
    </row>
    <row r="346" spans="1:2" ht="12.75">
      <c r="A346" s="1">
        <v>1.5393</v>
      </c>
      <c r="B346" s="1">
        <f t="shared" si="5"/>
        <v>98.253007058</v>
      </c>
    </row>
    <row r="347" spans="1:2" ht="12.75">
      <c r="A347" s="1">
        <v>1.5271</v>
      </c>
      <c r="B347" s="1">
        <f t="shared" si="5"/>
        <v>97.474902526</v>
      </c>
    </row>
    <row r="348" spans="1:2" ht="12.75">
      <c r="A348" s="1">
        <v>1.5222</v>
      </c>
      <c r="B348" s="1">
        <f t="shared" si="5"/>
        <v>97.162385132</v>
      </c>
    </row>
    <row r="349" spans="1:2" ht="12.75">
      <c r="A349" s="1">
        <v>1.5137</v>
      </c>
      <c r="B349" s="1">
        <f t="shared" si="5"/>
        <v>96.62026312200001</v>
      </c>
    </row>
    <row r="350" spans="1:2" ht="12.75">
      <c r="A350" s="1">
        <v>1.4905</v>
      </c>
      <c r="B350" s="1">
        <f t="shared" si="5"/>
        <v>95.14058892999999</v>
      </c>
    </row>
    <row r="351" spans="1:2" ht="12.75">
      <c r="A351" s="1">
        <v>1.4819</v>
      </c>
      <c r="B351" s="1">
        <f t="shared" si="5"/>
        <v>94.592089014</v>
      </c>
    </row>
    <row r="352" spans="1:2" ht="12.75">
      <c r="A352" s="1">
        <v>1.4636</v>
      </c>
      <c r="B352" s="1">
        <f t="shared" si="5"/>
        <v>93.424932216</v>
      </c>
    </row>
    <row r="353" spans="1:2" ht="12.75">
      <c r="A353" s="1">
        <v>1.4404</v>
      </c>
      <c r="B353" s="1">
        <f t="shared" si="5"/>
        <v>91.945258024</v>
      </c>
    </row>
    <row r="354" spans="1:2" ht="12.75">
      <c r="A354" s="1">
        <v>1.416</v>
      </c>
      <c r="B354" s="1">
        <f t="shared" si="5"/>
        <v>90.38904896</v>
      </c>
    </row>
    <row r="355" spans="1:2" ht="12.75">
      <c r="A355" s="1">
        <v>1.4063</v>
      </c>
      <c r="B355" s="1">
        <f t="shared" si="5"/>
        <v>89.77039207800001</v>
      </c>
    </row>
    <row r="356" spans="1:2" ht="12.75">
      <c r="A356" s="1">
        <v>1.3892</v>
      </c>
      <c r="B356" s="1">
        <f t="shared" si="5"/>
        <v>88.679770152</v>
      </c>
    </row>
    <row r="357" spans="1:2" ht="12.75">
      <c r="A357" s="1">
        <v>1.3818</v>
      </c>
      <c r="B357" s="1">
        <f t="shared" si="5"/>
        <v>88.207805108</v>
      </c>
    </row>
    <row r="358" spans="1:2" ht="12.75">
      <c r="A358" s="1">
        <v>1.3647</v>
      </c>
      <c r="B358" s="1">
        <f t="shared" si="5"/>
        <v>87.117183182</v>
      </c>
    </row>
    <row r="359" spans="1:2" ht="12.75">
      <c r="A359" s="1">
        <v>1.3574</v>
      </c>
      <c r="B359" s="1">
        <f t="shared" si="5"/>
        <v>86.651596044</v>
      </c>
    </row>
    <row r="360" spans="1:2" ht="12.75">
      <c r="A360" s="1">
        <v>1.3403</v>
      </c>
      <c r="B360" s="1">
        <f t="shared" si="5"/>
        <v>85.560974118</v>
      </c>
    </row>
    <row r="361" spans="1:2" ht="12.75">
      <c r="A361" s="1">
        <v>1.3269</v>
      </c>
      <c r="B361" s="1">
        <f t="shared" si="5"/>
        <v>84.706334714</v>
      </c>
    </row>
    <row r="362" spans="1:2" ht="12.75">
      <c r="A362" s="1">
        <v>1.3269</v>
      </c>
      <c r="B362" s="1">
        <f t="shared" si="5"/>
        <v>84.706334714</v>
      </c>
    </row>
    <row r="363" spans="1:2" ht="12.75">
      <c r="A363" s="1">
        <v>1.3281</v>
      </c>
      <c r="B363" s="1">
        <f t="shared" si="5"/>
        <v>84.782869586</v>
      </c>
    </row>
    <row r="364" spans="1:2" ht="12.75">
      <c r="A364" s="1">
        <v>1.3281</v>
      </c>
      <c r="B364" s="1">
        <f t="shared" si="5"/>
        <v>84.782869586</v>
      </c>
    </row>
    <row r="365" spans="1:2" ht="12.75">
      <c r="A365" s="1">
        <v>1.2915</v>
      </c>
      <c r="B365" s="1">
        <f t="shared" si="5"/>
        <v>82.44855599</v>
      </c>
    </row>
    <row r="366" spans="1:2" ht="12.75">
      <c r="A366" s="1">
        <v>1.2512</v>
      </c>
      <c r="B366" s="1">
        <f t="shared" si="5"/>
        <v>79.878259872</v>
      </c>
    </row>
    <row r="367" spans="1:2" ht="12.75">
      <c r="A367" s="1">
        <v>1.2524</v>
      </c>
      <c r="B367" s="1">
        <f t="shared" si="5"/>
        <v>79.954794744</v>
      </c>
    </row>
    <row r="368" spans="1:2" ht="12.75">
      <c r="A368" s="1">
        <v>1.2256</v>
      </c>
      <c r="B368" s="1">
        <f t="shared" si="5"/>
        <v>78.245515936</v>
      </c>
    </row>
    <row r="369" spans="1:2" ht="12.75">
      <c r="A369" s="1">
        <v>1.2012</v>
      </c>
      <c r="B369" s="1">
        <f t="shared" si="5"/>
        <v>76.689306872</v>
      </c>
    </row>
    <row r="370" spans="1:2" ht="12.75">
      <c r="A370" s="1">
        <v>1.1755</v>
      </c>
      <c r="B370" s="1">
        <f t="shared" si="5"/>
        <v>75.05018503</v>
      </c>
    </row>
    <row r="371" spans="1:2" ht="12.75">
      <c r="A371" s="1">
        <v>1.1389</v>
      </c>
      <c r="B371" s="1">
        <f t="shared" si="5"/>
        <v>72.71587143400001</v>
      </c>
    </row>
    <row r="372" spans="1:2" ht="12.75">
      <c r="A372" s="1">
        <v>1.123</v>
      </c>
      <c r="B372" s="1">
        <f t="shared" si="5"/>
        <v>71.70178438</v>
      </c>
    </row>
    <row r="373" spans="1:2" ht="12.75">
      <c r="A373" s="1">
        <v>1.0864</v>
      </c>
      <c r="B373" s="1">
        <f t="shared" si="5"/>
        <v>69.367470784</v>
      </c>
    </row>
    <row r="374" spans="1:2" ht="12.75">
      <c r="A374" s="1">
        <v>1.0474</v>
      </c>
      <c r="B374" s="1">
        <f t="shared" si="5"/>
        <v>66.88008744400001</v>
      </c>
    </row>
    <row r="375" spans="1:2" ht="12.75">
      <c r="A375" s="1">
        <v>1.0156</v>
      </c>
      <c r="B375" s="1">
        <f t="shared" si="5"/>
        <v>64.85191333600001</v>
      </c>
    </row>
    <row r="376" spans="1:2" ht="12.75">
      <c r="A376" s="1">
        <v>0.99365</v>
      </c>
      <c r="B376" s="1">
        <f t="shared" si="5"/>
        <v>63.451962969</v>
      </c>
    </row>
    <row r="377" spans="1:2" ht="12.75">
      <c r="A377" s="1">
        <v>0.96313</v>
      </c>
      <c r="B377" s="1">
        <f t="shared" si="5"/>
        <v>61.5054260578</v>
      </c>
    </row>
    <row r="378" spans="1:2" ht="12.75">
      <c r="A378" s="1">
        <v>0.93506</v>
      </c>
      <c r="B378" s="1">
        <f t="shared" si="5"/>
        <v>59.7151478436</v>
      </c>
    </row>
    <row r="379" spans="1:2" ht="12.75">
      <c r="A379" s="1">
        <v>0.9082</v>
      </c>
      <c r="B379" s="1">
        <f t="shared" si="5"/>
        <v>58.002042292</v>
      </c>
    </row>
    <row r="380" spans="1:2" ht="12.75">
      <c r="A380" s="1">
        <v>0.88257</v>
      </c>
      <c r="B380" s="1">
        <f t="shared" si="5"/>
        <v>56.3673849842</v>
      </c>
    </row>
    <row r="381" spans="1:2" ht="12.75">
      <c r="A381" s="1">
        <v>0.85083</v>
      </c>
      <c r="B381" s="1">
        <f t="shared" si="5"/>
        <v>54.3430376198</v>
      </c>
    </row>
    <row r="382" spans="1:2" ht="12.75">
      <c r="A382" s="1">
        <v>0.81909</v>
      </c>
      <c r="B382" s="1">
        <f t="shared" si="5"/>
        <v>52.3186902554</v>
      </c>
    </row>
    <row r="383" spans="1:2" ht="12.75">
      <c r="A383" s="1">
        <v>0.79224</v>
      </c>
      <c r="B383" s="1">
        <f t="shared" si="5"/>
        <v>50.6062224944</v>
      </c>
    </row>
    <row r="384" spans="1:2" ht="12.75">
      <c r="A384" s="1">
        <v>0.76782</v>
      </c>
      <c r="B384" s="1">
        <f t="shared" si="5"/>
        <v>49.048737849199995</v>
      </c>
    </row>
    <row r="385" spans="1:2" ht="12.75">
      <c r="A385" s="1">
        <v>0.7373</v>
      </c>
      <c r="B385" s="1">
        <f t="shared" si="5"/>
        <v>47.102200937999996</v>
      </c>
    </row>
    <row r="386" spans="1:2" ht="12.75">
      <c r="A386" s="1">
        <v>0.70557</v>
      </c>
      <c r="B386" s="1">
        <f t="shared" si="5"/>
        <v>45.078491364200005</v>
      </c>
    </row>
    <row r="387" spans="1:2" ht="12.75">
      <c r="A387" s="1">
        <v>0.68359</v>
      </c>
      <c r="B387" s="1">
        <f t="shared" si="5"/>
        <v>43.6766276254</v>
      </c>
    </row>
    <row r="388" spans="1:2" ht="12.75">
      <c r="A388" s="1">
        <v>0.65552</v>
      </c>
      <c r="B388" s="1">
        <f t="shared" si="5"/>
        <v>41.8863494112</v>
      </c>
    </row>
    <row r="389" spans="1:2" ht="12.75">
      <c r="A389" s="1">
        <v>0.62256</v>
      </c>
      <c r="B389" s="1">
        <f t="shared" si="5"/>
        <v>39.7841915936</v>
      </c>
    </row>
    <row r="390" spans="1:2" ht="12.75">
      <c r="A390" s="1">
        <v>0.59204</v>
      </c>
      <c r="B390" s="1">
        <f t="shared" si="5"/>
        <v>37.8376546824</v>
      </c>
    </row>
    <row r="391" spans="1:2" ht="12.75">
      <c r="A391" s="1">
        <v>0.56519</v>
      </c>
      <c r="B391" s="1">
        <f t="shared" si="5"/>
        <v>36.1251869214</v>
      </c>
    </row>
    <row r="392" spans="1:2" ht="12.75">
      <c r="A392" s="1">
        <v>0.54077</v>
      </c>
      <c r="B392" s="1">
        <f t="shared" si="5"/>
        <v>34.567702276199995</v>
      </c>
    </row>
    <row r="393" spans="1:2" ht="12.75">
      <c r="A393" s="1">
        <v>0.50903</v>
      </c>
      <c r="B393" s="1">
        <f t="shared" si="5"/>
        <v>32.5433549118</v>
      </c>
    </row>
    <row r="394" spans="1:2" ht="12.75">
      <c r="A394" s="1">
        <v>0.48462</v>
      </c>
      <c r="B394" s="1">
        <f t="shared" si="5"/>
        <v>30.9865080572</v>
      </c>
    </row>
    <row r="395" spans="1:2" ht="12.75">
      <c r="A395" s="1">
        <v>0.46387</v>
      </c>
      <c r="B395" s="1">
        <f aca="true" t="shared" si="6" ref="B395:B457">(A395*63.77906)+0.0779</f>
        <v>29.6630925622</v>
      </c>
    </row>
    <row r="396" spans="1:2" ht="12.75">
      <c r="A396" s="1">
        <v>0.448</v>
      </c>
      <c r="B396" s="1">
        <f t="shared" si="6"/>
        <v>28.650918880000003</v>
      </c>
    </row>
    <row r="397" spans="1:2" ht="12.75">
      <c r="A397" s="1">
        <v>0.42114</v>
      </c>
      <c r="B397" s="1">
        <f t="shared" si="6"/>
        <v>26.9378133284</v>
      </c>
    </row>
    <row r="398" spans="1:2" ht="12.75">
      <c r="A398" s="1">
        <v>0.39673</v>
      </c>
      <c r="B398" s="1">
        <f t="shared" si="6"/>
        <v>25.3809664738</v>
      </c>
    </row>
    <row r="399" spans="1:2" ht="12.75">
      <c r="A399" s="1">
        <v>0.37231</v>
      </c>
      <c r="B399" s="1">
        <f t="shared" si="6"/>
        <v>23.8234818286</v>
      </c>
    </row>
    <row r="400" spans="1:2" ht="12.75">
      <c r="A400" s="1">
        <v>0.35645</v>
      </c>
      <c r="B400" s="1">
        <f t="shared" si="6"/>
        <v>22.811945937</v>
      </c>
    </row>
    <row r="401" spans="1:2" ht="12.75">
      <c r="A401" s="1">
        <v>0.33081</v>
      </c>
      <c r="B401" s="1">
        <f t="shared" si="6"/>
        <v>21.1766508386</v>
      </c>
    </row>
    <row r="402" spans="1:2" ht="12.75">
      <c r="A402" s="1">
        <v>0.30762</v>
      </c>
      <c r="B402" s="1">
        <f t="shared" si="6"/>
        <v>19.6976144372</v>
      </c>
    </row>
    <row r="403" spans="1:2" ht="12.75">
      <c r="A403" s="1">
        <v>0.29663</v>
      </c>
      <c r="B403" s="1">
        <f t="shared" si="6"/>
        <v>18.9966825678</v>
      </c>
    </row>
    <row r="404" spans="1:2" ht="12.75">
      <c r="A404" s="1">
        <v>0.27954</v>
      </c>
      <c r="B404" s="1">
        <f t="shared" si="6"/>
        <v>17.9066984324</v>
      </c>
    </row>
    <row r="405" spans="1:2" ht="12.75">
      <c r="A405" s="1">
        <v>0.25879</v>
      </c>
      <c r="B405" s="1">
        <f t="shared" si="6"/>
        <v>16.5832829374</v>
      </c>
    </row>
    <row r="406" spans="1:2" ht="12.75">
      <c r="A406" s="1">
        <v>0.24048</v>
      </c>
      <c r="B406" s="1">
        <f t="shared" si="6"/>
        <v>15.4154883488</v>
      </c>
    </row>
    <row r="407" spans="1:2" ht="12.75">
      <c r="A407" s="1">
        <v>0.22461</v>
      </c>
      <c r="B407" s="1">
        <f t="shared" si="6"/>
        <v>14.4033146666</v>
      </c>
    </row>
    <row r="408" spans="1:2" ht="12.75">
      <c r="A408" s="1">
        <v>0.21362</v>
      </c>
      <c r="B408" s="1">
        <f t="shared" si="6"/>
        <v>13.7023827972</v>
      </c>
    </row>
    <row r="409" spans="1:2" ht="12.75">
      <c r="A409" s="1">
        <v>0.21118</v>
      </c>
      <c r="B409" s="1">
        <f t="shared" si="6"/>
        <v>13.546761890800001</v>
      </c>
    </row>
    <row r="410" spans="1:3" ht="12.75">
      <c r="A410" s="1">
        <v>0.19409</v>
      </c>
      <c r="B410" s="1">
        <f t="shared" si="6"/>
        <v>12.456777755400001</v>
      </c>
      <c r="C410" t="s">
        <v>94</v>
      </c>
    </row>
    <row r="411" spans="1:2" ht="12.75">
      <c r="A411" s="1">
        <v>0.18555</v>
      </c>
      <c r="B411" s="1">
        <f t="shared" si="6"/>
        <v>11.912104583</v>
      </c>
    </row>
    <row r="412" spans="1:2" ht="12.75">
      <c r="A412" s="1">
        <v>0.17578</v>
      </c>
      <c r="B412" s="1">
        <f t="shared" si="6"/>
        <v>11.2889831668</v>
      </c>
    </row>
    <row r="413" spans="1:2" ht="12.75">
      <c r="A413" s="1">
        <v>0.15869</v>
      </c>
      <c r="B413" s="1">
        <f t="shared" si="6"/>
        <v>10.1989990314</v>
      </c>
    </row>
    <row r="414" spans="1:2" ht="12.75">
      <c r="A414" s="1">
        <v>0.14282</v>
      </c>
      <c r="B414" s="1">
        <f t="shared" si="6"/>
        <v>9.1868253492</v>
      </c>
    </row>
    <row r="415" spans="1:2" ht="12.75">
      <c r="A415" s="1">
        <v>0.13306</v>
      </c>
      <c r="B415" s="1">
        <f t="shared" si="6"/>
        <v>8.5643417236</v>
      </c>
    </row>
    <row r="416" spans="1:2" ht="12.75">
      <c r="A416" s="1">
        <v>0.13794</v>
      </c>
      <c r="B416" s="1">
        <f t="shared" si="6"/>
        <v>8.8755835364</v>
      </c>
    </row>
    <row r="417" spans="1:2" ht="12.75">
      <c r="A417" s="1">
        <v>0.12939</v>
      </c>
      <c r="B417" s="1">
        <f t="shared" si="6"/>
        <v>8.3302725734</v>
      </c>
    </row>
    <row r="418" spans="1:2" ht="12.75">
      <c r="A418" s="1">
        <v>0.12939</v>
      </c>
      <c r="B418" s="1">
        <f t="shared" si="6"/>
        <v>8.3302725734</v>
      </c>
    </row>
    <row r="419" spans="1:2" ht="12.75">
      <c r="A419" s="1">
        <v>0.11108</v>
      </c>
      <c r="B419" s="1">
        <f t="shared" si="6"/>
        <v>7.1624779848</v>
      </c>
    </row>
    <row r="420" spans="1:2" ht="12.75">
      <c r="A420" s="1">
        <v>0.098877</v>
      </c>
      <c r="B420" s="1">
        <f t="shared" si="6"/>
        <v>6.38418211562</v>
      </c>
    </row>
    <row r="421" spans="1:2" ht="12.75">
      <c r="A421" s="1">
        <v>0.093994</v>
      </c>
      <c r="B421" s="1">
        <f t="shared" si="6"/>
        <v>6.07274896564</v>
      </c>
    </row>
    <row r="422" spans="1:2" ht="12.75">
      <c r="A422" s="1">
        <v>0.092773</v>
      </c>
      <c r="B422" s="1">
        <f t="shared" si="6"/>
        <v>5.99487473338</v>
      </c>
    </row>
    <row r="423" spans="1:2" ht="12.75">
      <c r="A423" s="1">
        <v>0.078125</v>
      </c>
      <c r="B423" s="1">
        <f t="shared" si="6"/>
        <v>5.0606390625</v>
      </c>
    </row>
    <row r="424" spans="1:2" ht="12.75">
      <c r="A424" s="1">
        <v>0.084229</v>
      </c>
      <c r="B424" s="1">
        <f t="shared" si="6"/>
        <v>5.449946444739999</v>
      </c>
    </row>
    <row r="425" spans="1:2" ht="12.75">
      <c r="A425" s="1">
        <v>0.065918</v>
      </c>
      <c r="B425" s="1">
        <f t="shared" si="6"/>
        <v>4.28208807708</v>
      </c>
    </row>
    <row r="426" spans="1:2" ht="12.75">
      <c r="A426" s="1">
        <v>0.056152</v>
      </c>
      <c r="B426" s="1">
        <f t="shared" si="6"/>
        <v>3.65922177712</v>
      </c>
    </row>
    <row r="427" spans="1:2" ht="12.75">
      <c r="A427" s="1">
        <v>0.045166</v>
      </c>
      <c r="B427" s="1">
        <f t="shared" si="6"/>
        <v>2.95854502396</v>
      </c>
    </row>
    <row r="428" spans="1:2" ht="12.75">
      <c r="A428" s="1">
        <v>0.042725</v>
      </c>
      <c r="B428" s="1">
        <f t="shared" si="6"/>
        <v>2.8028603385</v>
      </c>
    </row>
    <row r="429" spans="1:2" ht="12.75">
      <c r="A429" s="1">
        <v>0.026855</v>
      </c>
      <c r="B429" s="1">
        <f t="shared" si="6"/>
        <v>1.7906866563000001</v>
      </c>
    </row>
    <row r="430" spans="1:2" ht="12.75">
      <c r="A430" s="1">
        <v>0.012207</v>
      </c>
      <c r="B430" s="1">
        <f t="shared" si="6"/>
        <v>0.8564509854200001</v>
      </c>
    </row>
    <row r="431" spans="1:2" ht="12.75">
      <c r="A431" s="1">
        <v>0.0048828</v>
      </c>
      <c r="B431" s="1">
        <f t="shared" si="6"/>
        <v>0.389320394168</v>
      </c>
    </row>
    <row r="432" spans="1:2" ht="12.75">
      <c r="A432" s="1">
        <v>-0.0012207</v>
      </c>
      <c r="B432" s="1">
        <f t="shared" si="6"/>
        <v>4.4901457999999006E-05</v>
      </c>
    </row>
    <row r="433" spans="1:2" ht="12.75">
      <c r="A433" s="1">
        <v>-0.0097656</v>
      </c>
      <c r="B433" s="1">
        <f t="shared" si="6"/>
        <v>-0.544940788336</v>
      </c>
    </row>
    <row r="434" spans="1:2" ht="12.75">
      <c r="A434" s="1">
        <v>-0.015869</v>
      </c>
      <c r="B434" s="1">
        <f t="shared" si="6"/>
        <v>-0.9342099031400001</v>
      </c>
    </row>
    <row r="435" spans="1:2" ht="12.75">
      <c r="A435" s="1">
        <v>-0.015869</v>
      </c>
      <c r="B435" s="1">
        <f t="shared" si="6"/>
        <v>-0.9342099031400001</v>
      </c>
    </row>
    <row r="436" spans="1:2" ht="12.75">
      <c r="A436" s="1">
        <v>-0.015869</v>
      </c>
      <c r="B436" s="1">
        <f t="shared" si="6"/>
        <v>-0.9342099031400001</v>
      </c>
    </row>
    <row r="437" spans="1:2" ht="12.75">
      <c r="A437" s="1">
        <v>-0.018311</v>
      </c>
      <c r="B437" s="1">
        <f t="shared" si="6"/>
        <v>-1.08995836766</v>
      </c>
    </row>
    <row r="438" spans="1:2" ht="12.75">
      <c r="A438" s="1">
        <v>-0.021973</v>
      </c>
      <c r="B438" s="1">
        <f t="shared" si="6"/>
        <v>-1.32351728538</v>
      </c>
    </row>
    <row r="439" spans="1:2" ht="12.75">
      <c r="A439" s="1">
        <v>-0.019531</v>
      </c>
      <c r="B439" s="1">
        <f t="shared" si="6"/>
        <v>-1.16776882086</v>
      </c>
    </row>
    <row r="440" spans="1:2" ht="12.75">
      <c r="A440" s="1">
        <v>-0.01709</v>
      </c>
      <c r="B440" s="1">
        <f t="shared" si="6"/>
        <v>-1.0120841354</v>
      </c>
    </row>
    <row r="441" spans="1:2" ht="12.75">
      <c r="A441" s="1">
        <v>-0.019531</v>
      </c>
      <c r="B441" s="1">
        <f t="shared" si="6"/>
        <v>-1.16776882086</v>
      </c>
    </row>
    <row r="442" spans="1:2" ht="12.75">
      <c r="A442" s="1">
        <v>-0.021973</v>
      </c>
      <c r="B442" s="1">
        <f t="shared" si="6"/>
        <v>-1.32351728538</v>
      </c>
    </row>
    <row r="443" spans="1:2" ht="12.75">
      <c r="A443" s="1">
        <v>-0.020752</v>
      </c>
      <c r="B443" s="1">
        <f t="shared" si="6"/>
        <v>-1.24564305312</v>
      </c>
    </row>
    <row r="444" spans="1:2" ht="12.75">
      <c r="A444" s="1">
        <v>-0.01709</v>
      </c>
      <c r="B444" s="1">
        <f t="shared" si="6"/>
        <v>-1.0120841354</v>
      </c>
    </row>
    <row r="445" spans="1:2" ht="12.75">
      <c r="A445" s="1">
        <v>-0.018311</v>
      </c>
      <c r="B445" s="1">
        <f t="shared" si="6"/>
        <v>-1.08995836766</v>
      </c>
    </row>
    <row r="446" spans="1:2" ht="12.75">
      <c r="A446" s="1">
        <v>-0.023193</v>
      </c>
      <c r="B446" s="1">
        <f t="shared" si="6"/>
        <v>-1.4013277385799998</v>
      </c>
    </row>
    <row r="447" spans="1:2" ht="12.75">
      <c r="A447" s="1">
        <v>-0.020752</v>
      </c>
      <c r="B447" s="1">
        <f t="shared" si="6"/>
        <v>-1.24564305312</v>
      </c>
    </row>
    <row r="448" spans="1:2" ht="12.75">
      <c r="A448" s="1">
        <v>-0.01709</v>
      </c>
      <c r="B448" s="1">
        <f t="shared" si="6"/>
        <v>-1.0120841354</v>
      </c>
    </row>
    <row r="449" spans="1:2" ht="12.75">
      <c r="A449" s="1">
        <v>-0.019531</v>
      </c>
      <c r="B449" s="1">
        <f t="shared" si="6"/>
        <v>-1.16776882086</v>
      </c>
    </row>
    <row r="450" spans="1:2" ht="12.75">
      <c r="A450" s="1">
        <v>-0.021973</v>
      </c>
      <c r="B450" s="1">
        <f t="shared" si="6"/>
        <v>-1.32351728538</v>
      </c>
    </row>
    <row r="451" spans="1:2" ht="12.75">
      <c r="A451" s="1">
        <v>-0.020752</v>
      </c>
      <c r="B451" s="1">
        <f t="shared" si="6"/>
        <v>-1.24564305312</v>
      </c>
    </row>
    <row r="452" spans="1:2" ht="12.75">
      <c r="A452" s="1">
        <v>-0.01709</v>
      </c>
      <c r="B452" s="1">
        <f t="shared" si="6"/>
        <v>-1.0120841354</v>
      </c>
    </row>
    <row r="453" spans="1:2" ht="12.75">
      <c r="A453" s="1">
        <v>-0.018311</v>
      </c>
      <c r="B453" s="1">
        <f t="shared" si="6"/>
        <v>-1.08995836766</v>
      </c>
    </row>
    <row r="454" spans="1:2" ht="12.75">
      <c r="A454" s="1">
        <v>-0.023193</v>
      </c>
      <c r="B454" s="1">
        <f t="shared" si="6"/>
        <v>-1.4013277385799998</v>
      </c>
    </row>
    <row r="455" spans="1:2" ht="12.75">
      <c r="A455" s="1">
        <v>-0.020752</v>
      </c>
      <c r="B455" s="1">
        <f t="shared" si="6"/>
        <v>-1.24564305312</v>
      </c>
    </row>
    <row r="456" spans="1:2" ht="12.75">
      <c r="A456" s="1">
        <v>-0.01709</v>
      </c>
      <c r="B456" s="1">
        <f t="shared" si="6"/>
        <v>-1.0120841354</v>
      </c>
    </row>
    <row r="457" spans="1:2" ht="12.75">
      <c r="A457" s="1">
        <v>-0.019531</v>
      </c>
      <c r="B457" s="1">
        <f t="shared" si="6"/>
        <v>-1.16776882086</v>
      </c>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B1" sqref="B1"/>
    </sheetView>
  </sheetViews>
  <sheetFormatPr defaultColWidth="9.140625" defaultRowHeight="12.75"/>
  <sheetData>
    <row r="1" spans="1:2" ht="12.75">
      <c r="A1" t="s">
        <v>86</v>
      </c>
      <c r="B1" t="s">
        <v>96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65</v>
      </c>
    </row>
    <row r="3" spans="1:5" ht="12.75">
      <c r="A3" t="s">
        <v>66</v>
      </c>
      <c r="D3">
        <v>0.178</v>
      </c>
      <c r="E3" t="s">
        <v>69</v>
      </c>
    </row>
    <row r="4" spans="1:5" ht="12.75">
      <c r="A4" t="s">
        <v>68</v>
      </c>
      <c r="D4">
        <v>0.14</v>
      </c>
      <c r="E4" t="s">
        <v>69</v>
      </c>
    </row>
    <row r="5" spans="1:5" ht="12.75">
      <c r="A5" t="s">
        <v>68</v>
      </c>
      <c r="D5">
        <v>0.28</v>
      </c>
      <c r="E5" t="s">
        <v>47</v>
      </c>
    </row>
    <row r="6" spans="1:5" ht="12.75">
      <c r="A6" t="s">
        <v>67</v>
      </c>
      <c r="D6">
        <v>0.14</v>
      </c>
      <c r="E6" t="s">
        <v>69</v>
      </c>
    </row>
    <row r="7" spans="1:5" ht="12.75">
      <c r="A7" t="s">
        <v>67</v>
      </c>
      <c r="D7">
        <v>0.35</v>
      </c>
      <c r="E7" t="s">
        <v>47</v>
      </c>
    </row>
    <row r="8" spans="1:5" ht="12.75">
      <c r="A8" t="s">
        <v>70</v>
      </c>
      <c r="D8">
        <v>2.53</v>
      </c>
      <c r="E8" t="s">
        <v>47</v>
      </c>
    </row>
    <row r="9" spans="1:5" ht="12.75">
      <c r="A9" t="s">
        <v>74</v>
      </c>
      <c r="D9">
        <v>1.24</v>
      </c>
      <c r="E9" t="s">
        <v>47</v>
      </c>
    </row>
    <row r="10" ht="12.75">
      <c r="A10" t="s">
        <v>73</v>
      </c>
    </row>
    <row r="11" ht="12.75">
      <c r="A11" t="s">
        <v>78</v>
      </c>
    </row>
    <row r="22" ht="12.75">
      <c r="J22" t="s">
        <v>71</v>
      </c>
    </row>
    <row r="57" ht="12.75">
      <c r="H57" t="s">
        <v>72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2005-09-12T02:52:07Z</dcterms:modified>
  <cp:category/>
  <cp:version/>
  <cp:contentType/>
  <cp:contentStatus/>
</cp:coreProperties>
</file>