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<sst xmlns="http://schemas.openxmlformats.org/spreadsheetml/2006/main" count="84" uniqueCount="67">
  <si>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</si>
  <si>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</si>
  <si>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</si>
  <si>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</si>
  <si>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</si>
  <si>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</si>
  <si>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</si>
  <si>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</si>
  <si>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</si>
  <si>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</si>
  <si>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</si>
  <si>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</si>
  <si>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</si>
  <si>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</si>
  <si>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</si>
  <si>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</si>
  <si>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</si>
  <si>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</si>
  <si>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</si>
  <si>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</si>
  <si>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</si>
  <si>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</si>
  <si>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</si>
  <si>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</si>
  <si>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</si>
  <si>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</si>
  <si>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</si>
  <si>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</si>
  <si>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</si>
  <si>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</si>
  <si>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</si>
  <si>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</si>
  <si>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</si>
  <si>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</si>
  <si>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</si>
  <si>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</si>
  <si>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</si>
  <si>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</si>
  <si>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</si>
  <si>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</si>
  <si>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</si>
  <si>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</si>
  <si>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(1)</t>
  </si>
  <si>
    <t>Uninhibited</t>
  </si>
  <si>
    <t>Click Here to view a video of this test</t>
  </si>
  <si>
    <t>and Dataq unit, calibrated 8/1/04 Steve and Rick</t>
  </si>
  <si>
    <t>8-8-04e</t>
  </si>
  <si>
    <t>Static test of 29mm Loki motor, two unequal inhibited grains</t>
  </si>
  <si>
    <t>Propellant:  Sucrose/dextrose/fructose rcandy</t>
  </si>
  <si>
    <t>8-7-04a</t>
  </si>
  <si>
    <t>Grains</t>
  </si>
  <si>
    <t>Grain 1</t>
  </si>
  <si>
    <t>Grain 2</t>
  </si>
  <si>
    <t>Inhibited with 4 or 5 layers aluminum foil duct tape</t>
  </si>
  <si>
    <t>Pounds-force</t>
  </si>
  <si>
    <t>Total:</t>
  </si>
  <si>
    <t>(propellant + 2 strips al foil duct tape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</si>
  <si>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</si>
  <si>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</si>
  <si>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</si>
  <si>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</si>
  <si>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average:</t>
  </si>
  <si>
    <t>After firing, inhibitor tubes are intact, but longer one shows a burned streak up the inside, may have leaked.</t>
  </si>
  <si>
    <t>Pressure from thrust</t>
  </si>
  <si>
    <t>Nozzle area:</t>
  </si>
  <si>
    <t>Peak thrust:</t>
  </si>
  <si>
    <t>(minus 1.27g for 2 strips foil)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</si>
</sst>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2 unequal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Data!$B$10:$B$174</c:f>
              <c:numCache>
                <c:ptCount val="165"/>
                <c:pt idx="0">
                  <c:v>0</c:v>
                </c:pt>
                <c:pt idx="1">
                  <c:v>0.21049281346999998</c:v>
                </c:pt>
                <c:pt idx="2">
                  <c:v>0.63148921778</c:v>
                </c:pt>
                <c:pt idx="3">
                  <c:v>1.05247484472</c:v>
                </c:pt>
                <c:pt idx="4">
                  <c:v>0.21049281346999998</c:v>
                </c:pt>
                <c:pt idx="5">
                  <c:v>2.9469640528</c:v>
                </c:pt>
                <c:pt idx="6">
                  <c:v>4.8414101514</c:v>
                </c:pt>
                <c:pt idx="7">
                  <c:v>3.9993742332999997</c:v>
                </c:pt>
                <c:pt idx="8">
                  <c:v>5.4728562596999994</c:v>
                </c:pt>
                <c:pt idx="9">
                  <c:v>6.9463382861000005</c:v>
                </c:pt>
                <c:pt idx="10">
                  <c:v>7.1568203222</c:v>
                </c:pt>
                <c:pt idx="11">
                  <c:v>7.998856240299999</c:v>
                </c:pt>
                <c:pt idx="12">
                  <c:v>8.8407843847</c:v>
                </c:pt>
                <c:pt idx="13">
                  <c:v>9.0512664208</c:v>
                </c:pt>
                <c:pt idx="14">
                  <c:v>9.6828203028</c:v>
                </c:pt>
                <c:pt idx="15">
                  <c:v>10.103784375</c:v>
                </c:pt>
                <c:pt idx="16">
                  <c:v>10.524748447199999</c:v>
                </c:pt>
                <c:pt idx="17">
                  <c:v>10.945496972</c:v>
                </c:pt>
                <c:pt idx="18">
                  <c:v>11.577050854</c:v>
                </c:pt>
                <c:pt idx="19">
                  <c:v>11.998446021</c:v>
                </c:pt>
                <c:pt idx="20">
                  <c:v>11.998446021</c:v>
                </c:pt>
                <c:pt idx="21">
                  <c:v>12.208604736</c:v>
                </c:pt>
                <c:pt idx="22">
                  <c:v>12.629999902999998</c:v>
                </c:pt>
                <c:pt idx="23">
                  <c:v>12.840158618</c:v>
                </c:pt>
                <c:pt idx="24">
                  <c:v>13.050317333</c:v>
                </c:pt>
                <c:pt idx="25">
                  <c:v>13.471712499999999</c:v>
                </c:pt>
                <c:pt idx="26">
                  <c:v>13.893107666999999</c:v>
                </c:pt>
                <c:pt idx="27">
                  <c:v>14.313425097</c:v>
                </c:pt>
                <c:pt idx="28">
                  <c:v>14.734820264</c:v>
                </c:pt>
                <c:pt idx="29">
                  <c:v>14.944978979</c:v>
                </c:pt>
                <c:pt idx="30">
                  <c:v>15.156215431</c:v>
                </c:pt>
                <c:pt idx="31">
                  <c:v>15.786691576</c:v>
                </c:pt>
                <c:pt idx="32">
                  <c:v>15.997928027999999</c:v>
                </c:pt>
                <c:pt idx="33">
                  <c:v>16.418245458</c:v>
                </c:pt>
                <c:pt idx="34">
                  <c:v>16.62948191</c:v>
                </c:pt>
                <c:pt idx="35">
                  <c:v>16.839640624999998</c:v>
                </c:pt>
                <c:pt idx="36">
                  <c:v>17.261035791999998</c:v>
                </c:pt>
                <c:pt idx="37">
                  <c:v>17.471194507</c:v>
                </c:pt>
                <c:pt idx="38">
                  <c:v>17.681353222</c:v>
                </c:pt>
                <c:pt idx="39">
                  <c:v>18.102748389</c:v>
                </c:pt>
                <c:pt idx="40">
                  <c:v>18.312907104</c:v>
                </c:pt>
                <c:pt idx="41">
                  <c:v>18.734302270999997</c:v>
                </c:pt>
                <c:pt idx="42">
                  <c:v>18.944460986</c:v>
                </c:pt>
                <c:pt idx="43">
                  <c:v>19.154619701</c:v>
                </c:pt>
                <c:pt idx="44">
                  <c:v>19.576014867999998</c:v>
                </c:pt>
                <c:pt idx="45">
                  <c:v>19.576014867999998</c:v>
                </c:pt>
                <c:pt idx="46">
                  <c:v>19.997410034999998</c:v>
                </c:pt>
                <c:pt idx="47">
                  <c:v>20.20756875</c:v>
                </c:pt>
                <c:pt idx="48">
                  <c:v>20.628963916999997</c:v>
                </c:pt>
                <c:pt idx="49">
                  <c:v>20.839122632</c:v>
                </c:pt>
                <c:pt idx="50">
                  <c:v>21.260517799</c:v>
                </c:pt>
                <c:pt idx="51">
                  <c:v>21.260517799</c:v>
                </c:pt>
                <c:pt idx="52">
                  <c:v>21.470676513999997</c:v>
                </c:pt>
                <c:pt idx="53">
                  <c:v>21.680835228999996</c:v>
                </c:pt>
                <c:pt idx="54">
                  <c:v>21.892071680999997</c:v>
                </c:pt>
                <c:pt idx="55">
                  <c:v>22.102230396</c:v>
                </c:pt>
                <c:pt idx="56">
                  <c:v>22.522547825999997</c:v>
                </c:pt>
                <c:pt idx="57">
                  <c:v>22.733784277999998</c:v>
                </c:pt>
                <c:pt idx="58">
                  <c:v>22.733784277999998</c:v>
                </c:pt>
                <c:pt idx="59">
                  <c:v>23.154101708</c:v>
                </c:pt>
                <c:pt idx="60">
                  <c:v>23.154101708</c:v>
                </c:pt>
                <c:pt idx="61">
                  <c:v>23.36533816</c:v>
                </c:pt>
                <c:pt idx="62">
                  <c:v>23.575496875</c:v>
                </c:pt>
                <c:pt idx="63">
                  <c:v>23.575496875</c:v>
                </c:pt>
                <c:pt idx="64">
                  <c:v>23.785655589999998</c:v>
                </c:pt>
                <c:pt idx="65">
                  <c:v>23.996892042</c:v>
                </c:pt>
                <c:pt idx="66">
                  <c:v>24.207050757</c:v>
                </c:pt>
                <c:pt idx="67">
                  <c:v>24.207050757</c:v>
                </c:pt>
                <c:pt idx="68">
                  <c:v>24.417209472</c:v>
                </c:pt>
                <c:pt idx="69">
                  <c:v>24.838604639</c:v>
                </c:pt>
                <c:pt idx="70">
                  <c:v>25.048763354</c:v>
                </c:pt>
                <c:pt idx="71">
                  <c:v>25.259999805999996</c:v>
                </c:pt>
                <c:pt idx="72">
                  <c:v>25.470158521000002</c:v>
                </c:pt>
                <c:pt idx="73">
                  <c:v>25.680317236</c:v>
                </c:pt>
                <c:pt idx="74">
                  <c:v>25.680317236</c:v>
                </c:pt>
                <c:pt idx="75">
                  <c:v>25.890475951</c:v>
                </c:pt>
                <c:pt idx="76">
                  <c:v>25.890475951</c:v>
                </c:pt>
                <c:pt idx="77">
                  <c:v>26.101712402999997</c:v>
                </c:pt>
                <c:pt idx="78">
                  <c:v>26.101712402999997</c:v>
                </c:pt>
                <c:pt idx="79">
                  <c:v>26.522029833</c:v>
                </c:pt>
                <c:pt idx="80">
                  <c:v>26.522029833</c:v>
                </c:pt>
                <c:pt idx="81">
                  <c:v>26.522029833</c:v>
                </c:pt>
                <c:pt idx="82">
                  <c:v>26.522029833</c:v>
                </c:pt>
                <c:pt idx="83">
                  <c:v>26.522029833</c:v>
                </c:pt>
                <c:pt idx="84">
                  <c:v>26.522029833</c:v>
                </c:pt>
                <c:pt idx="85">
                  <c:v>26.522029833</c:v>
                </c:pt>
                <c:pt idx="86">
                  <c:v>26.522029833</c:v>
                </c:pt>
                <c:pt idx="87">
                  <c:v>26.522029833</c:v>
                </c:pt>
                <c:pt idx="88">
                  <c:v>26.522029833</c:v>
                </c:pt>
                <c:pt idx="89">
                  <c:v>26.311871117999996</c:v>
                </c:pt>
                <c:pt idx="90">
                  <c:v>26.311871117999996</c:v>
                </c:pt>
                <c:pt idx="91">
                  <c:v>26.101712402999997</c:v>
                </c:pt>
                <c:pt idx="92">
                  <c:v>26.101712402999997</c:v>
                </c:pt>
                <c:pt idx="93">
                  <c:v>25.680317236</c:v>
                </c:pt>
                <c:pt idx="94">
                  <c:v>25.470158521000002</c:v>
                </c:pt>
                <c:pt idx="95">
                  <c:v>25.470158521000002</c:v>
                </c:pt>
                <c:pt idx="96">
                  <c:v>25.048763354</c:v>
                </c:pt>
                <c:pt idx="97">
                  <c:v>24.628445924</c:v>
                </c:pt>
                <c:pt idx="98">
                  <c:v>24.417209472</c:v>
                </c:pt>
                <c:pt idx="99">
                  <c:v>23.575496875</c:v>
                </c:pt>
                <c:pt idx="100">
                  <c:v>23.154101708</c:v>
                </c:pt>
                <c:pt idx="101">
                  <c:v>22.522547825999997</c:v>
                </c:pt>
                <c:pt idx="102">
                  <c:v>21.892071680999997</c:v>
                </c:pt>
                <c:pt idx="103">
                  <c:v>21.260517799</c:v>
                </c:pt>
                <c:pt idx="104">
                  <c:v>20.839122632</c:v>
                </c:pt>
                <c:pt idx="105">
                  <c:v>20.417727465</c:v>
                </c:pt>
                <c:pt idx="106">
                  <c:v>20.20756875</c:v>
                </c:pt>
                <c:pt idx="107">
                  <c:v>19.786173583</c:v>
                </c:pt>
                <c:pt idx="108">
                  <c:v>19.154619701</c:v>
                </c:pt>
                <c:pt idx="109">
                  <c:v>18.524143556</c:v>
                </c:pt>
                <c:pt idx="110">
                  <c:v>18.524143556</c:v>
                </c:pt>
                <c:pt idx="111">
                  <c:v>18.102748389</c:v>
                </c:pt>
                <c:pt idx="112">
                  <c:v>17.892589673999996</c:v>
                </c:pt>
                <c:pt idx="113">
                  <c:v>17.681353222</c:v>
                </c:pt>
                <c:pt idx="114">
                  <c:v>17.471194507</c:v>
                </c:pt>
                <c:pt idx="115">
                  <c:v>17.04979934</c:v>
                </c:pt>
                <c:pt idx="116">
                  <c:v>16.839640624999998</c:v>
                </c:pt>
                <c:pt idx="117">
                  <c:v>16.62948191</c:v>
                </c:pt>
                <c:pt idx="118">
                  <c:v>16.418245458</c:v>
                </c:pt>
                <c:pt idx="119">
                  <c:v>16.418245458</c:v>
                </c:pt>
                <c:pt idx="120">
                  <c:v>15.997928027999999</c:v>
                </c:pt>
                <c:pt idx="121">
                  <c:v>15.997928027999999</c:v>
                </c:pt>
                <c:pt idx="122">
                  <c:v>15.786691576</c:v>
                </c:pt>
                <c:pt idx="123">
                  <c:v>15.576532860999999</c:v>
                </c:pt>
                <c:pt idx="124">
                  <c:v>15.366374145999998</c:v>
                </c:pt>
                <c:pt idx="125">
                  <c:v>15.366374145999998</c:v>
                </c:pt>
                <c:pt idx="126">
                  <c:v>14.944978979</c:v>
                </c:pt>
                <c:pt idx="127">
                  <c:v>14.734820264</c:v>
                </c:pt>
                <c:pt idx="128">
                  <c:v>14.524661548999998</c:v>
                </c:pt>
                <c:pt idx="129">
                  <c:v>14.524661548999998</c:v>
                </c:pt>
                <c:pt idx="130">
                  <c:v>14.313425097</c:v>
                </c:pt>
                <c:pt idx="131">
                  <c:v>14.103266382</c:v>
                </c:pt>
                <c:pt idx="132">
                  <c:v>13.681871215</c:v>
                </c:pt>
                <c:pt idx="133">
                  <c:v>13.471712499999999</c:v>
                </c:pt>
                <c:pt idx="134">
                  <c:v>13.261553784999998</c:v>
                </c:pt>
                <c:pt idx="135">
                  <c:v>13.050317333</c:v>
                </c:pt>
                <c:pt idx="136">
                  <c:v>12.629999902999998</c:v>
                </c:pt>
                <c:pt idx="137">
                  <c:v>12.418763451</c:v>
                </c:pt>
                <c:pt idx="138">
                  <c:v>11.998446021</c:v>
                </c:pt>
                <c:pt idx="139">
                  <c:v>11.577050854</c:v>
                </c:pt>
                <c:pt idx="140">
                  <c:v>11.156733423999999</c:v>
                </c:pt>
                <c:pt idx="141">
                  <c:v>10.7352304833</c:v>
                </c:pt>
                <c:pt idx="142">
                  <c:v>10.3142664111</c:v>
                </c:pt>
                <c:pt idx="143">
                  <c:v>9.893302338899998</c:v>
                </c:pt>
                <c:pt idx="144">
                  <c:v>9.4723382667</c:v>
                </c:pt>
                <c:pt idx="145">
                  <c:v>9.0512664208</c:v>
                </c:pt>
                <c:pt idx="146">
                  <c:v>8.6303023486</c:v>
                </c:pt>
                <c:pt idx="147">
                  <c:v>8.209338276399999</c:v>
                </c:pt>
                <c:pt idx="148">
                  <c:v>7.5778921681</c:v>
                </c:pt>
                <c:pt idx="149">
                  <c:v>7.1568203222</c:v>
                </c:pt>
                <c:pt idx="150">
                  <c:v>6.735856249999999</c:v>
                </c:pt>
                <c:pt idx="151">
                  <c:v>6.104410141699999</c:v>
                </c:pt>
                <c:pt idx="152">
                  <c:v>5.4728562596999994</c:v>
                </c:pt>
                <c:pt idx="153">
                  <c:v>4.8414101514</c:v>
                </c:pt>
                <c:pt idx="154">
                  <c:v>4.209964043099999</c:v>
                </c:pt>
                <c:pt idx="155">
                  <c:v>3.3679281249999997</c:v>
                </c:pt>
                <c:pt idx="156">
                  <c:v>2.7364820167</c:v>
                </c:pt>
                <c:pt idx="157">
                  <c:v>2.3154101708</c:v>
                </c:pt>
                <c:pt idx="158">
                  <c:v>1.6839640624999999</c:v>
                </c:pt>
                <c:pt idx="159">
                  <c:v>1.2629999903</c:v>
                </c:pt>
                <c:pt idx="160">
                  <c:v>0.8419820312499999</c:v>
                </c:pt>
                <c:pt idx="161">
                  <c:v>0.42099640430999996</c:v>
                </c:pt>
                <c:pt idx="162">
                  <c:v>0</c:v>
                </c:pt>
                <c:pt idx="163">
                  <c:v>0</c:v>
                </c:pt>
                <c:pt idx="164">
                  <c:v>-0.42099640430999996</c:v>
                </c:pt>
              </c:numCache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Data!$B$10:$B$174</c:f>
              <c:numCache/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</xdr:row>
      <xdr:rowOff>85725</xdr:rowOff>
    </xdr:from>
    <xdr:to>
      <xdr:col>1</xdr:col>
      <xdr:colOff>228600</xdr:colOff>
      <xdr:row>25</xdr:row>
      <xdr:rowOff>57150</xdr:rowOff>
    </xdr:to>
    <xdr:grpSp>
      <xdr:nvGrpSpPr>
        <xdr:cNvPr id="2" name="Group 7"/>
        <xdr:cNvGrpSpPr>
          <a:grpSpLocks/>
        </xdr:cNvGrpSpPr>
      </xdr:nvGrpSpPr>
      <xdr:grpSpPr>
        <a:xfrm>
          <a:off x="581025" y="34861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457200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46</v>
      </c>
      <c r="C1" t="s">
        <v>47</v>
      </c>
    </row>
    <row r="2" ht="12.75">
      <c r="C2" t="s">
        <v>48</v>
      </c>
    </row>
    <row r="3" ht="12.75">
      <c r="C3" t="s">
        <v>53</v>
      </c>
    </row>
    <row r="4" ht="12.75">
      <c r="C4" t="s">
        <v>62</v>
      </c>
    </row>
    <row r="8" spans="6:7" ht="12.75">
      <c r="F8" t="s">
        <v>8</v>
      </c>
      <c r="G8" t="s">
        <v>8</v>
      </c>
    </row>
    <row r="9" ht="12.75">
      <c r="I9" t="s">
        <v>50</v>
      </c>
    </row>
    <row r="10" spans="9:10" ht="12.75">
      <c r="I10" t="s">
        <v>19</v>
      </c>
      <c r="J10" t="s">
        <v>43</v>
      </c>
    </row>
    <row r="11" spans="9:10" ht="12.75">
      <c r="I11" t="s">
        <v>20</v>
      </c>
      <c r="J11" t="s">
        <v>49</v>
      </c>
    </row>
    <row r="12" spans="9:11" ht="12.75">
      <c r="I12" t="s">
        <v>21</v>
      </c>
      <c r="J12">
        <v>14.5</v>
      </c>
      <c r="K12" t="s">
        <v>33</v>
      </c>
    </row>
    <row r="13" spans="10:11" ht="12.75">
      <c r="J13" t="s">
        <v>51</v>
      </c>
      <c r="K13" t="s">
        <v>52</v>
      </c>
    </row>
    <row r="14" spans="9:14" ht="12.75">
      <c r="I14" t="s">
        <v>24</v>
      </c>
      <c r="J14">
        <v>1.719</v>
      </c>
      <c r="K14">
        <v>1.45</v>
      </c>
      <c r="L14" t="s">
        <v>14</v>
      </c>
      <c r="M14" t="s">
        <v>61</v>
      </c>
      <c r="N14">
        <f>(J14+K14)/2</f>
        <v>1.5845</v>
      </c>
    </row>
    <row r="15" spans="9:12" ht="12.75">
      <c r="I15" t="s">
        <v>22</v>
      </c>
      <c r="J15">
        <v>0.852</v>
      </c>
      <c r="K15">
        <v>0.855</v>
      </c>
      <c r="L15" t="s">
        <v>14</v>
      </c>
    </row>
    <row r="16" spans="9:12" ht="12.75">
      <c r="I16" t="s">
        <v>23</v>
      </c>
      <c r="J16">
        <v>0.321</v>
      </c>
      <c r="K16">
        <v>0.324</v>
      </c>
      <c r="L16" t="s">
        <v>14</v>
      </c>
    </row>
    <row r="17" spans="9:13" ht="12.75">
      <c r="I17" t="s">
        <v>13</v>
      </c>
      <c r="J17">
        <v>24.5</v>
      </c>
      <c r="K17">
        <v>23</v>
      </c>
      <c r="L17" t="s">
        <v>31</v>
      </c>
      <c r="M17" t="s">
        <v>56</v>
      </c>
    </row>
    <row r="18" spans="9:12" ht="12.75">
      <c r="I18" t="s">
        <v>55</v>
      </c>
      <c r="K18">
        <v>46.2</v>
      </c>
      <c r="L18" t="s">
        <v>66</v>
      </c>
    </row>
    <row r="19" ht="12.75">
      <c r="I19" t="s">
        <v>11</v>
      </c>
    </row>
    <row r="20" spans="9:11" ht="12.75">
      <c r="I20" t="s">
        <v>25</v>
      </c>
      <c r="J20">
        <v>0.206</v>
      </c>
      <c r="K20" t="s">
        <v>8</v>
      </c>
    </row>
    <row r="21" spans="9:10" ht="12.75">
      <c r="I21" t="s">
        <v>26</v>
      </c>
      <c r="J21" t="s">
        <v>8</v>
      </c>
    </row>
    <row r="24" spans="10:11" ht="12.75">
      <c r="J24" t="s">
        <v>27</v>
      </c>
      <c r="K24" t="s">
        <v>29</v>
      </c>
    </row>
    <row r="25" spans="9:13" ht="12.75">
      <c r="I25" t="s">
        <v>10</v>
      </c>
      <c r="J25">
        <v>155</v>
      </c>
      <c r="K25">
        <v>400</v>
      </c>
      <c r="L25" t="s">
        <v>30</v>
      </c>
      <c r="M25" t="s">
        <v>63</v>
      </c>
    </row>
    <row r="26" spans="9:14" ht="12.75">
      <c r="I26" t="s">
        <v>28</v>
      </c>
      <c r="J26">
        <v>183</v>
      </c>
      <c r="K26">
        <v>550</v>
      </c>
      <c r="M26" t="s">
        <v>64</v>
      </c>
      <c r="N26">
        <f>((J20/2)^2)*3.1416</f>
        <v>0.0333292344</v>
      </c>
    </row>
    <row r="27" spans="9:14" ht="12.75">
      <c r="I27" t="s">
        <v>12</v>
      </c>
      <c r="J27">
        <v>170</v>
      </c>
      <c r="K27">
        <v>500</v>
      </c>
      <c r="M27" t="s">
        <v>65</v>
      </c>
      <c r="N27">
        <f>26.52/N26</f>
        <v>795.6978453726498</v>
      </c>
    </row>
    <row r="28" spans="13:15" ht="12.75">
      <c r="M28" t="s">
        <v>8</v>
      </c>
      <c r="N28">
        <f>1/(2.5*2.5)</f>
        <v>0.16</v>
      </c>
      <c r="O28">
        <f>((J14+K14)*2.5)*N28</f>
        <v>1.2676</v>
      </c>
    </row>
    <row r="31" ht="12.75">
      <c r="G31" t="s">
        <v>36</v>
      </c>
    </row>
    <row r="32" spans="1:7" ht="12.75">
      <c r="A32" t="s">
        <v>15</v>
      </c>
      <c r="C32" s="2">
        <f>MAX(Data!B10:B174)</f>
        <v>26.522029833</v>
      </c>
      <c r="D32" t="s">
        <v>58</v>
      </c>
      <c r="E32" t="s">
        <v>8</v>
      </c>
      <c r="G32" t="s">
        <v>45</v>
      </c>
    </row>
    <row r="33" spans="1:7" ht="12.75">
      <c r="A33" t="s">
        <v>2</v>
      </c>
      <c r="C33" s="2">
        <f>AVERAGE(Data!B15:B167)</f>
        <v>17.300520412783012</v>
      </c>
      <c r="D33" t="s">
        <v>42</v>
      </c>
      <c r="G33" t="s">
        <v>8</v>
      </c>
    </row>
    <row r="34" spans="1:4" ht="12.75">
      <c r="A34" t="s">
        <v>0</v>
      </c>
      <c r="C34">
        <f>(167-15)/240</f>
        <v>0.6333333333333333</v>
      </c>
      <c r="D34" t="s">
        <v>59</v>
      </c>
    </row>
    <row r="35" spans="1:8" ht="12.75">
      <c r="A35" t="s">
        <v>3</v>
      </c>
      <c r="C35">
        <f>C33*C34</f>
        <v>10.956996261429241</v>
      </c>
      <c r="D35" t="s">
        <v>4</v>
      </c>
      <c r="H35" t="s">
        <v>37</v>
      </c>
    </row>
    <row r="36" spans="3:11" ht="12.75">
      <c r="C36">
        <f>C35*4.448</f>
        <v>48.73671937083727</v>
      </c>
      <c r="D36" t="s">
        <v>5</v>
      </c>
      <c r="H36" t="s">
        <v>13</v>
      </c>
      <c r="I36" t="s">
        <v>34</v>
      </c>
      <c r="J36" t="s">
        <v>38</v>
      </c>
      <c r="K36" t="s">
        <v>39</v>
      </c>
    </row>
    <row r="37" spans="1:11" ht="12.75">
      <c r="A37" t="s">
        <v>6</v>
      </c>
      <c r="C37">
        <v>0.0462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0.10186532610133615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107.64360670297127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44</v>
      </c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57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60</v>
      </c>
      <c r="I45" t="s">
        <v>40</v>
      </c>
      <c r="J45">
        <f>AVERAGE(J38:J44)</f>
        <v>0.09313413837840367</v>
      </c>
      <c r="K45">
        <f>AVERAGE(K38:K44)</f>
        <v>10.777366070888268</v>
      </c>
    </row>
    <row r="46" ht="12.75">
      <c r="H46" t="s">
        <v>41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8"/>
  <sheetViews>
    <sheetView workbookViewId="0" topLeftCell="A172">
      <selection activeCell="B10" sqref="B10"/>
    </sheetView>
  </sheetViews>
  <sheetFormatPr defaultColWidth="9.140625" defaultRowHeight="12.75"/>
  <sheetData>
    <row r="1" ht="12.75">
      <c r="A1" t="s">
        <v>32</v>
      </c>
    </row>
    <row r="2" ht="12.75">
      <c r="A2" t="s">
        <v>35</v>
      </c>
    </row>
    <row r="9" spans="1:2" ht="12.75">
      <c r="A9" t="s">
        <v>34</v>
      </c>
      <c r="B9" t="s">
        <v>54</v>
      </c>
    </row>
    <row r="10" spans="1:4" ht="12.75">
      <c r="A10" s="1">
        <v>0</v>
      </c>
      <c r="B10" s="3">
        <f>A10*10.77737</f>
        <v>0</v>
      </c>
      <c r="D10" s="3">
        <f>MAX(B10:B161)</f>
        <v>26.522029833</v>
      </c>
    </row>
    <row r="11" spans="1:2" ht="12.75">
      <c r="A11" s="1">
        <v>0.019531</v>
      </c>
      <c r="B11" s="3">
        <f>A11*10.77737</f>
        <v>0.21049281346999998</v>
      </c>
    </row>
    <row r="12" spans="1:2" ht="12.75">
      <c r="A12" s="1">
        <v>0.058594</v>
      </c>
      <c r="B12" s="3">
        <f>A12*10.77737</f>
        <v>0.63148921778</v>
      </c>
    </row>
    <row r="13" spans="1:2" ht="12.75">
      <c r="A13" s="1">
        <v>0.097656</v>
      </c>
      <c r="B13" s="3">
        <f>A13*10.77737</f>
        <v>1.05247484472</v>
      </c>
    </row>
    <row r="14" spans="1:2" ht="12.75">
      <c r="A14" s="1">
        <v>0.019531</v>
      </c>
      <c r="B14" s="3">
        <f>A14*10.77737</f>
        <v>0.21049281346999998</v>
      </c>
    </row>
    <row r="15" spans="1:3" ht="12.75">
      <c r="A15" s="1">
        <v>0.27344</v>
      </c>
      <c r="B15" s="3">
        <f>A15*10.77737</f>
        <v>2.9469640528</v>
      </c>
      <c r="C15" t="s">
        <v>17</v>
      </c>
    </row>
    <row r="16" spans="1:3" ht="12.75">
      <c r="A16" s="1">
        <v>0.44922</v>
      </c>
      <c r="B16" s="3">
        <f>A16*10.77737</f>
        <v>4.8414101514</v>
      </c>
      <c r="C16" t="s">
        <v>8</v>
      </c>
    </row>
    <row r="17" spans="1:2" ht="12.75">
      <c r="A17" s="1">
        <v>0.37109</v>
      </c>
      <c r="B17" s="3">
        <f>A17*10.77737</f>
        <v>3.9993742332999997</v>
      </c>
    </row>
    <row r="18" spans="1:2" ht="12.75">
      <c r="A18" s="1">
        <v>0.50781</v>
      </c>
      <c r="B18" s="3">
        <f>A18*10.77737</f>
        <v>5.4728562596999994</v>
      </c>
    </row>
    <row r="19" spans="1:2" ht="12.75">
      <c r="A19" s="1">
        <v>0.64453</v>
      </c>
      <c r="B19" s="3">
        <f>A19*10.77737</f>
        <v>6.9463382861000005</v>
      </c>
    </row>
    <row r="20" spans="1:3" ht="12.75">
      <c r="A20" s="1">
        <v>0.66406</v>
      </c>
      <c r="B20" s="3">
        <f>A20*10.77737</f>
        <v>7.1568203222</v>
      </c>
      <c r="C20" t="s">
        <v>8</v>
      </c>
    </row>
    <row r="21" spans="1:2" ht="12.75">
      <c r="A21" s="1">
        <v>0.74219</v>
      </c>
      <c r="B21" s="3">
        <f>A21*10.77737</f>
        <v>7.998856240299999</v>
      </c>
    </row>
    <row r="22" spans="1:2" ht="12.75">
      <c r="A22" s="1">
        <v>0.82031</v>
      </c>
      <c r="B22" s="3">
        <f>A22*10.77737</f>
        <v>8.8407843847</v>
      </c>
    </row>
    <row r="23" spans="1:2" ht="12.75">
      <c r="A23" s="1">
        <v>0.83984</v>
      </c>
      <c r="B23" s="3">
        <f>A23*10.77737</f>
        <v>9.0512664208</v>
      </c>
    </row>
    <row r="24" spans="1:2" ht="12.75">
      <c r="A24" s="1">
        <v>0.89844</v>
      </c>
      <c r="B24" s="3">
        <f>A24*10.77737</f>
        <v>9.6828203028</v>
      </c>
    </row>
    <row r="25" spans="1:3" ht="12.75">
      <c r="A25" s="1">
        <v>0.9375</v>
      </c>
      <c r="B25" s="3">
        <f>A25*10.77737</f>
        <v>10.103784375</v>
      </c>
      <c r="C25" t="s">
        <v>8</v>
      </c>
    </row>
    <row r="26" spans="1:2" ht="12.75">
      <c r="A26" s="1">
        <v>0.97656</v>
      </c>
      <c r="B26" s="3">
        <f>A26*10.77737</f>
        <v>10.524748447199999</v>
      </c>
    </row>
    <row r="27" spans="1:2" ht="12.75">
      <c r="A27" s="1">
        <v>1.0156</v>
      </c>
      <c r="B27" s="3">
        <f>A27*10.77737</f>
        <v>10.945496972</v>
      </c>
    </row>
    <row r="28" spans="1:2" ht="12.75">
      <c r="A28" s="1">
        <v>1.0742</v>
      </c>
      <c r="B28" s="3">
        <f>A28*10.77737</f>
        <v>11.577050854</v>
      </c>
    </row>
    <row r="29" spans="1:2" ht="12.75">
      <c r="A29" s="1">
        <v>1.1133</v>
      </c>
      <c r="B29" s="3">
        <f>A29*10.77737</f>
        <v>11.998446021</v>
      </c>
    </row>
    <row r="30" spans="1:2" ht="12.75">
      <c r="A30" s="1">
        <v>1.1133</v>
      </c>
      <c r="B30" s="3">
        <f>A30*10.77737</f>
        <v>11.998446021</v>
      </c>
    </row>
    <row r="31" spans="1:2" ht="12.75">
      <c r="A31" s="1">
        <v>1.1328</v>
      </c>
      <c r="B31" s="3">
        <f>A31*10.77737</f>
        <v>12.208604736</v>
      </c>
    </row>
    <row r="32" spans="1:2" ht="12.75">
      <c r="A32" s="1">
        <v>1.1719</v>
      </c>
      <c r="B32" s="3">
        <f>A32*10.77737</f>
        <v>12.629999902999998</v>
      </c>
    </row>
    <row r="33" spans="1:2" ht="12.75">
      <c r="A33" s="1">
        <v>1.1914</v>
      </c>
      <c r="B33" s="3">
        <f>A33*10.77737</f>
        <v>12.840158618</v>
      </c>
    </row>
    <row r="34" spans="1:2" ht="12.75">
      <c r="A34" s="1">
        <v>1.2109</v>
      </c>
      <c r="B34" s="3">
        <f>A34*10.77737</f>
        <v>13.050317333</v>
      </c>
    </row>
    <row r="35" spans="1:2" ht="12.75">
      <c r="A35" s="1">
        <v>1.25</v>
      </c>
      <c r="B35" s="3">
        <f>A35*10.77737</f>
        <v>13.471712499999999</v>
      </c>
    </row>
    <row r="36" spans="1:2" ht="12.75">
      <c r="A36" s="1">
        <v>1.2891</v>
      </c>
      <c r="B36" s="3">
        <f>A36*10.77737</f>
        <v>13.893107666999999</v>
      </c>
    </row>
    <row r="37" spans="1:2" ht="12.75">
      <c r="A37" s="1">
        <v>1.3281</v>
      </c>
      <c r="B37" s="3">
        <f>A37*10.77737</f>
        <v>14.313425097</v>
      </c>
    </row>
    <row r="38" spans="1:2" ht="12.75">
      <c r="A38" s="1">
        <v>1.3672</v>
      </c>
      <c r="B38" s="3">
        <f>A38*10.77737</f>
        <v>14.734820264</v>
      </c>
    </row>
    <row r="39" spans="1:2" ht="12.75">
      <c r="A39" s="1">
        <v>1.3867</v>
      </c>
      <c r="B39" s="3">
        <f>A39*10.77737</f>
        <v>14.944978979</v>
      </c>
    </row>
    <row r="40" spans="1:2" ht="12.75">
      <c r="A40" s="1">
        <v>1.4063</v>
      </c>
      <c r="B40" s="3">
        <f>A40*10.77737</f>
        <v>15.156215431</v>
      </c>
    </row>
    <row r="41" spans="1:2" ht="12.75">
      <c r="A41" s="1">
        <v>1.4648</v>
      </c>
      <c r="B41" s="3">
        <f>A41*10.77737</f>
        <v>15.786691576</v>
      </c>
    </row>
    <row r="42" spans="1:2" ht="12.75">
      <c r="A42" s="1">
        <v>1.4844</v>
      </c>
      <c r="B42" s="3">
        <f>A42*10.77737</f>
        <v>15.997928027999999</v>
      </c>
    </row>
    <row r="43" spans="1:2" ht="12.75">
      <c r="A43" s="1">
        <v>1.5234</v>
      </c>
      <c r="B43" s="3">
        <f>A43*10.77737</f>
        <v>16.418245458</v>
      </c>
    </row>
    <row r="44" spans="1:2" ht="12.75">
      <c r="A44" s="1">
        <v>1.543</v>
      </c>
      <c r="B44" s="3">
        <f>A44*10.77737</f>
        <v>16.62948191</v>
      </c>
    </row>
    <row r="45" spans="1:2" ht="12.75">
      <c r="A45" s="1">
        <v>1.5625</v>
      </c>
      <c r="B45" s="3">
        <f>A45*10.77737</f>
        <v>16.839640624999998</v>
      </c>
    </row>
    <row r="46" spans="1:2" ht="12.75">
      <c r="A46" s="1">
        <v>1.6016</v>
      </c>
      <c r="B46" s="3">
        <f>A46*10.77737</f>
        <v>17.261035791999998</v>
      </c>
    </row>
    <row r="47" spans="1:2" ht="12.75">
      <c r="A47" s="1">
        <v>1.6211</v>
      </c>
      <c r="B47" s="3">
        <f>A47*10.77737</f>
        <v>17.471194507</v>
      </c>
    </row>
    <row r="48" spans="1:2" ht="12.75">
      <c r="A48" s="1">
        <v>1.6406</v>
      </c>
      <c r="B48" s="3">
        <f>A48*10.77737</f>
        <v>17.681353222</v>
      </c>
    </row>
    <row r="49" spans="1:2" ht="12.75">
      <c r="A49" s="1">
        <v>1.6797</v>
      </c>
      <c r="B49" s="3">
        <f>A49*10.77737</f>
        <v>18.102748389</v>
      </c>
    </row>
    <row r="50" spans="1:2" ht="12.75">
      <c r="A50" s="1">
        <v>1.6992</v>
      </c>
      <c r="B50" s="3">
        <f>A50*10.77737</f>
        <v>18.312907104</v>
      </c>
    </row>
    <row r="51" spans="1:2" ht="12.75">
      <c r="A51" s="1">
        <v>1.7383</v>
      </c>
      <c r="B51" s="3">
        <f>A51*10.77737</f>
        <v>18.734302270999997</v>
      </c>
    </row>
    <row r="52" spans="1:2" ht="12.75">
      <c r="A52" s="1">
        <v>1.7578</v>
      </c>
      <c r="B52" s="3">
        <f>A52*10.77737</f>
        <v>18.944460986</v>
      </c>
    </row>
    <row r="53" spans="1:2" ht="12.75">
      <c r="A53" s="1">
        <v>1.7773</v>
      </c>
      <c r="B53" s="3">
        <f>A53*10.77737</f>
        <v>19.154619701</v>
      </c>
    </row>
    <row r="54" spans="1:2" ht="12.75">
      <c r="A54" s="1">
        <v>1.8164</v>
      </c>
      <c r="B54" s="3">
        <f>A54*10.77737</f>
        <v>19.576014867999998</v>
      </c>
    </row>
    <row r="55" spans="1:2" ht="12.75">
      <c r="A55" s="1">
        <v>1.8164</v>
      </c>
      <c r="B55" s="3">
        <f>A55*10.77737</f>
        <v>19.576014867999998</v>
      </c>
    </row>
    <row r="56" spans="1:2" ht="12.75">
      <c r="A56" s="1">
        <v>1.8555</v>
      </c>
      <c r="B56" s="3">
        <f>A56*10.77737</f>
        <v>19.997410034999998</v>
      </c>
    </row>
    <row r="57" spans="1:2" ht="12.75">
      <c r="A57" s="1">
        <v>1.875</v>
      </c>
      <c r="B57" s="3">
        <f>A57*10.77737</f>
        <v>20.20756875</v>
      </c>
    </row>
    <row r="58" spans="1:2" ht="12.75">
      <c r="A58" s="1">
        <v>1.9141</v>
      </c>
      <c r="B58" s="3">
        <f>A58*10.77737</f>
        <v>20.628963916999997</v>
      </c>
    </row>
    <row r="59" spans="1:2" ht="12.75">
      <c r="A59" s="1">
        <v>1.9336</v>
      </c>
      <c r="B59" s="3">
        <f>A59*10.77737</f>
        <v>20.839122632</v>
      </c>
    </row>
    <row r="60" spans="1:2" ht="12.75">
      <c r="A60" s="1">
        <v>1.9727</v>
      </c>
      <c r="B60" s="3">
        <f>A60*10.77737</f>
        <v>21.260517799</v>
      </c>
    </row>
    <row r="61" spans="1:2" ht="12.75">
      <c r="A61" s="1">
        <v>1.9727</v>
      </c>
      <c r="B61" s="3">
        <f>A61*10.77737</f>
        <v>21.260517799</v>
      </c>
    </row>
    <row r="62" spans="1:2" ht="12.75">
      <c r="A62" s="1">
        <v>1.9922</v>
      </c>
      <c r="B62" s="3">
        <f>A62*10.77737</f>
        <v>21.470676513999997</v>
      </c>
    </row>
    <row r="63" spans="1:2" ht="12.75">
      <c r="A63" s="1">
        <v>2.0117</v>
      </c>
      <c r="B63" s="3">
        <f>A63*10.77737</f>
        <v>21.680835228999996</v>
      </c>
    </row>
    <row r="64" spans="1:2" ht="12.75">
      <c r="A64" s="1">
        <v>2.0313</v>
      </c>
      <c r="B64" s="3">
        <f>A64*10.77737</f>
        <v>21.892071680999997</v>
      </c>
    </row>
    <row r="65" spans="1:2" ht="12.75">
      <c r="A65" s="1">
        <v>2.0508</v>
      </c>
      <c r="B65" s="3">
        <f>A65*10.77737</f>
        <v>22.102230396</v>
      </c>
    </row>
    <row r="66" spans="1:2" ht="12.75">
      <c r="A66" s="1">
        <v>2.0898</v>
      </c>
      <c r="B66" s="3">
        <f>A66*10.77737</f>
        <v>22.522547825999997</v>
      </c>
    </row>
    <row r="67" spans="1:2" ht="12.75">
      <c r="A67" s="1">
        <v>2.1094</v>
      </c>
      <c r="B67" s="3">
        <f>A67*10.77737</f>
        <v>22.733784277999998</v>
      </c>
    </row>
    <row r="68" spans="1:2" ht="12.75">
      <c r="A68" s="1">
        <v>2.1094</v>
      </c>
      <c r="B68" s="3">
        <f>A68*10.77737</f>
        <v>22.733784277999998</v>
      </c>
    </row>
    <row r="69" spans="1:2" ht="12.75">
      <c r="A69" s="1">
        <v>2.1484</v>
      </c>
      <c r="B69" s="3">
        <f>A69*10.77737</f>
        <v>23.154101708</v>
      </c>
    </row>
    <row r="70" spans="1:2" ht="12.75">
      <c r="A70" s="1">
        <v>2.1484</v>
      </c>
      <c r="B70" s="3">
        <f>A70*10.77737</f>
        <v>23.154101708</v>
      </c>
    </row>
    <row r="71" spans="1:2" ht="12.75">
      <c r="A71" s="1">
        <v>2.168</v>
      </c>
      <c r="B71" s="3">
        <f aca="true" t="shared" si="0" ref="B71:B134">A71*10.77737</f>
        <v>23.36533816</v>
      </c>
    </row>
    <row r="72" spans="1:2" ht="12.75">
      <c r="A72" s="1">
        <v>2.1875</v>
      </c>
      <c r="B72" s="3">
        <f t="shared" si="0"/>
        <v>23.575496875</v>
      </c>
    </row>
    <row r="73" spans="1:2" ht="12.75">
      <c r="A73" s="1">
        <v>2.1875</v>
      </c>
      <c r="B73" s="3">
        <f t="shared" si="0"/>
        <v>23.575496875</v>
      </c>
    </row>
    <row r="74" spans="1:2" ht="12.75">
      <c r="A74" s="1">
        <v>2.207</v>
      </c>
      <c r="B74" s="3">
        <f t="shared" si="0"/>
        <v>23.785655589999998</v>
      </c>
    </row>
    <row r="75" spans="1:2" ht="12.75">
      <c r="A75" s="1">
        <v>2.2266</v>
      </c>
      <c r="B75" s="3">
        <f t="shared" si="0"/>
        <v>23.996892042</v>
      </c>
    </row>
    <row r="76" spans="1:2" ht="12.75">
      <c r="A76" s="1">
        <v>2.2461</v>
      </c>
      <c r="B76" s="3">
        <f t="shared" si="0"/>
        <v>24.207050757</v>
      </c>
    </row>
    <row r="77" spans="1:2" ht="12.75">
      <c r="A77" s="1">
        <v>2.2461</v>
      </c>
      <c r="B77" s="3">
        <f t="shared" si="0"/>
        <v>24.207050757</v>
      </c>
    </row>
    <row r="78" spans="1:2" ht="12.75">
      <c r="A78" s="1">
        <v>2.2656</v>
      </c>
      <c r="B78" s="3">
        <f t="shared" si="0"/>
        <v>24.417209472</v>
      </c>
    </row>
    <row r="79" spans="1:2" ht="12.75">
      <c r="A79" s="1">
        <v>2.3047</v>
      </c>
      <c r="B79" s="3">
        <f t="shared" si="0"/>
        <v>24.838604639</v>
      </c>
    </row>
    <row r="80" spans="1:2" ht="12.75">
      <c r="A80" s="1">
        <v>2.3242</v>
      </c>
      <c r="B80" s="3">
        <f t="shared" si="0"/>
        <v>25.048763354</v>
      </c>
    </row>
    <row r="81" spans="1:2" ht="12.75">
      <c r="A81" s="1">
        <v>2.3438</v>
      </c>
      <c r="B81" s="3">
        <f t="shared" si="0"/>
        <v>25.259999805999996</v>
      </c>
    </row>
    <row r="82" spans="1:2" ht="12.75">
      <c r="A82" s="1">
        <v>2.3633</v>
      </c>
      <c r="B82" s="3">
        <f t="shared" si="0"/>
        <v>25.470158521000002</v>
      </c>
    </row>
    <row r="83" spans="1:2" ht="12.75">
      <c r="A83" s="1">
        <v>2.3828</v>
      </c>
      <c r="B83" s="3">
        <f t="shared" si="0"/>
        <v>25.680317236</v>
      </c>
    </row>
    <row r="84" spans="1:2" ht="12.75">
      <c r="A84" s="1">
        <v>2.3828</v>
      </c>
      <c r="B84" s="3">
        <f t="shared" si="0"/>
        <v>25.680317236</v>
      </c>
    </row>
    <row r="85" spans="1:2" ht="12.75">
      <c r="A85" s="1">
        <v>2.4023</v>
      </c>
      <c r="B85" s="3">
        <f t="shared" si="0"/>
        <v>25.890475951</v>
      </c>
    </row>
    <row r="86" spans="1:2" ht="12.75">
      <c r="A86" s="1">
        <v>2.4023</v>
      </c>
      <c r="B86" s="3">
        <f t="shared" si="0"/>
        <v>25.890475951</v>
      </c>
    </row>
    <row r="87" spans="1:2" ht="12.75">
      <c r="A87" s="1">
        <v>2.4219</v>
      </c>
      <c r="B87" s="3">
        <f t="shared" si="0"/>
        <v>26.101712402999997</v>
      </c>
    </row>
    <row r="88" spans="1:2" ht="12.75">
      <c r="A88" s="1">
        <v>2.4219</v>
      </c>
      <c r="B88" s="3">
        <f t="shared" si="0"/>
        <v>26.101712402999997</v>
      </c>
    </row>
    <row r="89" spans="1:2" ht="12.75">
      <c r="A89" s="1">
        <v>2.4609</v>
      </c>
      <c r="B89" s="3">
        <f t="shared" si="0"/>
        <v>26.522029833</v>
      </c>
    </row>
    <row r="90" spans="1:2" ht="12.75">
      <c r="A90" s="1">
        <v>2.4609</v>
      </c>
      <c r="B90" s="3">
        <f t="shared" si="0"/>
        <v>26.522029833</v>
      </c>
    </row>
    <row r="91" spans="1:2" ht="12.75">
      <c r="A91" s="1">
        <v>2.4609</v>
      </c>
      <c r="B91" s="3">
        <f t="shared" si="0"/>
        <v>26.522029833</v>
      </c>
    </row>
    <row r="92" spans="1:2" ht="12.75">
      <c r="A92" s="1">
        <v>2.4609</v>
      </c>
      <c r="B92" s="3">
        <f t="shared" si="0"/>
        <v>26.522029833</v>
      </c>
    </row>
    <row r="93" spans="1:2" ht="12.75">
      <c r="A93" s="1">
        <v>2.4609</v>
      </c>
      <c r="B93" s="3">
        <f t="shared" si="0"/>
        <v>26.522029833</v>
      </c>
    </row>
    <row r="94" spans="1:2" ht="12.75">
      <c r="A94" s="1">
        <v>2.4609</v>
      </c>
      <c r="B94" s="3">
        <f t="shared" si="0"/>
        <v>26.522029833</v>
      </c>
    </row>
    <row r="95" spans="1:2" ht="12.75">
      <c r="A95" s="1">
        <v>2.4609</v>
      </c>
      <c r="B95" s="3">
        <f t="shared" si="0"/>
        <v>26.522029833</v>
      </c>
    </row>
    <row r="96" spans="1:2" ht="12.75">
      <c r="A96" s="1">
        <v>2.4609</v>
      </c>
      <c r="B96" s="3">
        <f t="shared" si="0"/>
        <v>26.522029833</v>
      </c>
    </row>
    <row r="97" spans="1:2" ht="12.75">
      <c r="A97" s="1">
        <v>2.4609</v>
      </c>
      <c r="B97" s="3">
        <f t="shared" si="0"/>
        <v>26.522029833</v>
      </c>
    </row>
    <row r="98" spans="1:2" ht="12.75">
      <c r="A98" s="1">
        <v>2.4609</v>
      </c>
      <c r="B98" s="3">
        <f t="shared" si="0"/>
        <v>26.522029833</v>
      </c>
    </row>
    <row r="99" spans="1:2" ht="12.75">
      <c r="A99" s="1">
        <v>2.4414</v>
      </c>
      <c r="B99" s="3">
        <f t="shared" si="0"/>
        <v>26.311871117999996</v>
      </c>
    </row>
    <row r="100" spans="1:2" ht="12.75">
      <c r="A100" s="1">
        <v>2.4414</v>
      </c>
      <c r="B100" s="3">
        <f t="shared" si="0"/>
        <v>26.311871117999996</v>
      </c>
    </row>
    <row r="101" spans="1:2" ht="12.75">
      <c r="A101" s="1">
        <v>2.4219</v>
      </c>
      <c r="B101" s="3">
        <f t="shared" si="0"/>
        <v>26.101712402999997</v>
      </c>
    </row>
    <row r="102" spans="1:2" ht="12.75">
      <c r="A102" s="1">
        <v>2.4219</v>
      </c>
      <c r="B102" s="3">
        <f t="shared" si="0"/>
        <v>26.101712402999997</v>
      </c>
    </row>
    <row r="103" spans="1:2" ht="12.75">
      <c r="A103" s="1">
        <v>2.3828</v>
      </c>
      <c r="B103" s="3">
        <f t="shared" si="0"/>
        <v>25.680317236</v>
      </c>
    </row>
    <row r="104" spans="1:2" ht="12.75">
      <c r="A104" s="1">
        <v>2.3633</v>
      </c>
      <c r="B104" s="3">
        <f t="shared" si="0"/>
        <v>25.470158521000002</v>
      </c>
    </row>
    <row r="105" spans="1:2" ht="12.75">
      <c r="A105" s="1">
        <v>2.3633</v>
      </c>
      <c r="B105" s="3">
        <f t="shared" si="0"/>
        <v>25.470158521000002</v>
      </c>
    </row>
    <row r="106" spans="1:2" ht="12.75">
      <c r="A106" s="1">
        <v>2.3242</v>
      </c>
      <c r="B106" s="3">
        <f t="shared" si="0"/>
        <v>25.048763354</v>
      </c>
    </row>
    <row r="107" spans="1:2" ht="12.75">
      <c r="A107" s="1">
        <v>2.2852</v>
      </c>
      <c r="B107" s="3">
        <f t="shared" si="0"/>
        <v>24.628445924</v>
      </c>
    </row>
    <row r="108" spans="1:2" ht="12.75">
      <c r="A108" s="1">
        <v>2.2656</v>
      </c>
      <c r="B108" s="3">
        <f t="shared" si="0"/>
        <v>24.417209472</v>
      </c>
    </row>
    <row r="109" spans="1:2" ht="12.75">
      <c r="A109" s="1">
        <v>2.1875</v>
      </c>
      <c r="B109" s="3">
        <f t="shared" si="0"/>
        <v>23.575496875</v>
      </c>
    </row>
    <row r="110" spans="1:2" ht="12.75">
      <c r="A110" s="1">
        <v>2.1484</v>
      </c>
      <c r="B110" s="3">
        <f t="shared" si="0"/>
        <v>23.154101708</v>
      </c>
    </row>
    <row r="111" spans="1:2" ht="12.75">
      <c r="A111" s="1">
        <v>2.0898</v>
      </c>
      <c r="B111" s="3">
        <f t="shared" si="0"/>
        <v>22.522547825999997</v>
      </c>
    </row>
    <row r="112" spans="1:2" ht="12.75">
      <c r="A112" s="1">
        <v>2.0313</v>
      </c>
      <c r="B112" s="3">
        <f t="shared" si="0"/>
        <v>21.892071680999997</v>
      </c>
    </row>
    <row r="113" spans="1:2" ht="12.75">
      <c r="A113" s="1">
        <v>1.9727</v>
      </c>
      <c r="B113" s="3">
        <f t="shared" si="0"/>
        <v>21.260517799</v>
      </c>
    </row>
    <row r="114" spans="1:2" ht="12.75">
      <c r="A114" s="1">
        <v>1.9336</v>
      </c>
      <c r="B114" s="3">
        <f t="shared" si="0"/>
        <v>20.839122632</v>
      </c>
    </row>
    <row r="115" spans="1:2" ht="12.75">
      <c r="A115" s="1">
        <v>1.8945</v>
      </c>
      <c r="B115" s="3">
        <f t="shared" si="0"/>
        <v>20.417727465</v>
      </c>
    </row>
    <row r="116" spans="1:2" ht="12.75">
      <c r="A116" s="1">
        <v>1.875</v>
      </c>
      <c r="B116" s="3">
        <f t="shared" si="0"/>
        <v>20.20756875</v>
      </c>
    </row>
    <row r="117" spans="1:2" ht="12.75">
      <c r="A117" s="1">
        <v>1.8359</v>
      </c>
      <c r="B117" s="3">
        <f t="shared" si="0"/>
        <v>19.786173583</v>
      </c>
    </row>
    <row r="118" spans="1:2" ht="12.75">
      <c r="A118" s="1">
        <v>1.7773</v>
      </c>
      <c r="B118" s="3">
        <f t="shared" si="0"/>
        <v>19.154619701</v>
      </c>
    </row>
    <row r="119" spans="1:2" ht="12.75">
      <c r="A119" s="1">
        <v>1.7188</v>
      </c>
      <c r="B119" s="3">
        <f t="shared" si="0"/>
        <v>18.524143556</v>
      </c>
    </row>
    <row r="120" spans="1:2" ht="12.75">
      <c r="A120" s="1">
        <v>1.7188</v>
      </c>
      <c r="B120" s="3">
        <f t="shared" si="0"/>
        <v>18.524143556</v>
      </c>
    </row>
    <row r="121" spans="1:2" ht="12.75">
      <c r="A121" s="1">
        <v>1.6797</v>
      </c>
      <c r="B121" s="3">
        <f t="shared" si="0"/>
        <v>18.102748389</v>
      </c>
    </row>
    <row r="122" spans="1:2" ht="12.75">
      <c r="A122" s="1">
        <v>1.6602</v>
      </c>
      <c r="B122" s="3">
        <f t="shared" si="0"/>
        <v>17.892589673999996</v>
      </c>
    </row>
    <row r="123" spans="1:2" ht="12.75">
      <c r="A123" s="1">
        <v>1.6406</v>
      </c>
      <c r="B123" s="3">
        <f t="shared" si="0"/>
        <v>17.681353222</v>
      </c>
    </row>
    <row r="124" spans="1:2" ht="12.75">
      <c r="A124" s="1">
        <v>1.6211</v>
      </c>
      <c r="B124" s="3">
        <f t="shared" si="0"/>
        <v>17.471194507</v>
      </c>
    </row>
    <row r="125" spans="1:2" ht="12.75">
      <c r="A125" s="1">
        <v>1.582</v>
      </c>
      <c r="B125" s="3">
        <f t="shared" si="0"/>
        <v>17.04979934</v>
      </c>
    </row>
    <row r="126" spans="1:2" ht="12.75">
      <c r="A126" s="1">
        <v>1.5625</v>
      </c>
      <c r="B126" s="3">
        <f t="shared" si="0"/>
        <v>16.839640624999998</v>
      </c>
    </row>
    <row r="127" spans="1:2" ht="12.75">
      <c r="A127" s="1">
        <v>1.543</v>
      </c>
      <c r="B127" s="3">
        <f t="shared" si="0"/>
        <v>16.62948191</v>
      </c>
    </row>
    <row r="128" spans="1:2" ht="12.75">
      <c r="A128" s="1">
        <v>1.5234</v>
      </c>
      <c r="B128" s="3">
        <f t="shared" si="0"/>
        <v>16.418245458</v>
      </c>
    </row>
    <row r="129" spans="1:2" ht="12.75">
      <c r="A129" s="1">
        <v>1.5234</v>
      </c>
      <c r="B129" s="3">
        <f t="shared" si="0"/>
        <v>16.418245458</v>
      </c>
    </row>
    <row r="130" spans="1:2" ht="12.75">
      <c r="A130" s="1">
        <v>1.4844</v>
      </c>
      <c r="B130" s="3">
        <f t="shared" si="0"/>
        <v>15.997928027999999</v>
      </c>
    </row>
    <row r="131" spans="1:2" ht="12.75">
      <c r="A131" s="1">
        <v>1.4844</v>
      </c>
      <c r="B131" s="3">
        <f t="shared" si="0"/>
        <v>15.997928027999999</v>
      </c>
    </row>
    <row r="132" spans="1:2" ht="12.75">
      <c r="A132" s="1">
        <v>1.4648</v>
      </c>
      <c r="B132" s="3">
        <f t="shared" si="0"/>
        <v>15.786691576</v>
      </c>
    </row>
    <row r="133" spans="1:2" ht="12.75">
      <c r="A133" s="1">
        <v>1.4453</v>
      </c>
      <c r="B133" s="3">
        <f t="shared" si="0"/>
        <v>15.576532860999999</v>
      </c>
    </row>
    <row r="134" spans="1:2" ht="12.75">
      <c r="A134" s="1">
        <v>1.4258</v>
      </c>
      <c r="B134" s="3">
        <f t="shared" si="0"/>
        <v>15.366374145999998</v>
      </c>
    </row>
    <row r="135" spans="1:2" ht="12.75">
      <c r="A135" s="1">
        <v>1.4258</v>
      </c>
      <c r="B135" s="3">
        <f>A135*10.77737</f>
        <v>15.366374145999998</v>
      </c>
    </row>
    <row r="136" spans="1:2" ht="12.75">
      <c r="A136" s="1">
        <v>1.3867</v>
      </c>
      <c r="B136" s="3">
        <f>A136*10.77737</f>
        <v>14.944978979</v>
      </c>
    </row>
    <row r="137" spans="1:2" ht="12.75">
      <c r="A137" s="1">
        <v>1.3672</v>
      </c>
      <c r="B137" s="3">
        <f>A137*10.77737</f>
        <v>14.734820264</v>
      </c>
    </row>
    <row r="138" spans="1:2" ht="12.75">
      <c r="A138" s="1">
        <v>1.3477</v>
      </c>
      <c r="B138" s="3">
        <f>A138*10.77737</f>
        <v>14.524661548999998</v>
      </c>
    </row>
    <row r="139" spans="1:2" ht="12.75">
      <c r="A139" s="1">
        <v>1.3477</v>
      </c>
      <c r="B139" s="3">
        <f>A139*10.77737</f>
        <v>14.524661548999998</v>
      </c>
    </row>
    <row r="140" spans="1:2" ht="12.75">
      <c r="A140" s="1">
        <v>1.3281</v>
      </c>
      <c r="B140" s="3">
        <f>A140*10.77737</f>
        <v>14.313425097</v>
      </c>
    </row>
    <row r="141" spans="1:2" ht="12.75">
      <c r="A141" s="1">
        <v>1.3086</v>
      </c>
      <c r="B141" s="3">
        <f>A141*10.77737</f>
        <v>14.103266382</v>
      </c>
    </row>
    <row r="142" spans="1:2" ht="12.75">
      <c r="A142" s="1">
        <v>1.2695</v>
      </c>
      <c r="B142" s="3">
        <f>A142*10.77737</f>
        <v>13.681871215</v>
      </c>
    </row>
    <row r="143" spans="1:2" ht="12.75">
      <c r="A143" s="1">
        <v>1.25</v>
      </c>
      <c r="B143" s="3">
        <f>A143*10.77737</f>
        <v>13.471712499999999</v>
      </c>
    </row>
    <row r="144" spans="1:2" ht="12.75">
      <c r="A144" s="1">
        <v>1.2305</v>
      </c>
      <c r="B144" s="3">
        <f>A144*10.77737</f>
        <v>13.261553784999998</v>
      </c>
    </row>
    <row r="145" spans="1:2" ht="12.75">
      <c r="A145" s="1">
        <v>1.2109</v>
      </c>
      <c r="B145" s="3">
        <f>A145*10.77737</f>
        <v>13.050317333</v>
      </c>
    </row>
    <row r="146" spans="1:2" ht="12.75">
      <c r="A146" s="1">
        <v>1.1719</v>
      </c>
      <c r="B146" s="3">
        <f>A146*10.77737</f>
        <v>12.629999902999998</v>
      </c>
    </row>
    <row r="147" spans="1:2" ht="12.75">
      <c r="A147" s="1">
        <v>1.1523</v>
      </c>
      <c r="B147" s="3">
        <f>A147*10.77737</f>
        <v>12.418763451</v>
      </c>
    </row>
    <row r="148" spans="1:2" ht="12.75">
      <c r="A148" s="1">
        <v>1.1133</v>
      </c>
      <c r="B148" s="3">
        <f>A148*10.77737</f>
        <v>11.998446021</v>
      </c>
    </row>
    <row r="149" spans="1:2" ht="12.75">
      <c r="A149" s="1">
        <v>1.0742</v>
      </c>
      <c r="B149" s="3">
        <f>A149*10.77737</f>
        <v>11.577050854</v>
      </c>
    </row>
    <row r="150" spans="1:2" ht="12.75">
      <c r="A150" s="1">
        <v>1.0352</v>
      </c>
      <c r="B150" s="3">
        <f>A150*10.77737</f>
        <v>11.156733423999999</v>
      </c>
    </row>
    <row r="151" spans="1:2" ht="12.75">
      <c r="A151" s="1">
        <v>0.99609</v>
      </c>
      <c r="B151" s="3">
        <f>A151*10.77737</f>
        <v>10.7352304833</v>
      </c>
    </row>
    <row r="152" spans="1:2" ht="12.75">
      <c r="A152" s="1">
        <v>0.95703</v>
      </c>
      <c r="B152" s="3">
        <f>A152*10.77737</f>
        <v>10.3142664111</v>
      </c>
    </row>
    <row r="153" spans="1:3" ht="12.75">
      <c r="A153" s="1">
        <v>0.91797</v>
      </c>
      <c r="B153" s="3">
        <f>A153*10.77737</f>
        <v>9.893302338899998</v>
      </c>
      <c r="C153" t="s">
        <v>8</v>
      </c>
    </row>
    <row r="154" spans="1:2" ht="12.75">
      <c r="A154" s="1">
        <v>0.87891</v>
      </c>
      <c r="B154" s="3">
        <f>A154*10.77737</f>
        <v>9.4723382667</v>
      </c>
    </row>
    <row r="155" spans="1:2" ht="12.75">
      <c r="A155" s="1">
        <v>0.83984</v>
      </c>
      <c r="B155" s="3">
        <f>A155*10.77737</f>
        <v>9.0512664208</v>
      </c>
    </row>
    <row r="156" spans="1:2" ht="12.75">
      <c r="A156" s="1">
        <v>0.80078</v>
      </c>
      <c r="B156" s="3">
        <f>A156*10.77737</f>
        <v>8.6303023486</v>
      </c>
    </row>
    <row r="157" spans="1:2" ht="12.75">
      <c r="A157" s="1">
        <v>0.76172</v>
      </c>
      <c r="B157" s="3">
        <f>A157*10.77737</f>
        <v>8.209338276399999</v>
      </c>
    </row>
    <row r="158" spans="1:2" ht="12.75">
      <c r="A158" s="1">
        <v>0.70313</v>
      </c>
      <c r="B158" s="3">
        <f>A158*10.77737</f>
        <v>7.5778921681</v>
      </c>
    </row>
    <row r="159" spans="1:2" ht="12.75">
      <c r="A159" s="1">
        <v>0.66406</v>
      </c>
      <c r="B159" s="3">
        <f>A159*10.77737</f>
        <v>7.1568203222</v>
      </c>
    </row>
    <row r="160" spans="1:2" ht="12.75">
      <c r="A160" s="1">
        <v>0.625</v>
      </c>
      <c r="B160" s="3">
        <f>A160*10.77737</f>
        <v>6.735856249999999</v>
      </c>
    </row>
    <row r="161" spans="1:2" ht="12.75">
      <c r="A161" s="1">
        <v>0.56641</v>
      </c>
      <c r="B161" s="3">
        <f>A161*10.77737</f>
        <v>6.104410141699999</v>
      </c>
    </row>
    <row r="162" spans="1:2" ht="12.75">
      <c r="A162" s="1">
        <v>0.50781</v>
      </c>
      <c r="B162" s="3">
        <f>A162*10.77737</f>
        <v>5.4728562596999994</v>
      </c>
    </row>
    <row r="163" spans="1:2" ht="12.75">
      <c r="A163" s="1">
        <v>0.44922</v>
      </c>
      <c r="B163" s="3">
        <f>A163*10.77737</f>
        <v>4.8414101514</v>
      </c>
    </row>
    <row r="164" spans="1:2" ht="12.75">
      <c r="A164" s="1">
        <v>0.39063</v>
      </c>
      <c r="B164" s="3">
        <f>A164*10.77737</f>
        <v>4.209964043099999</v>
      </c>
    </row>
    <row r="165" spans="1:2" ht="12.75">
      <c r="A165" s="1">
        <v>0.3125</v>
      </c>
      <c r="B165" s="3">
        <f>A165*10.77737</f>
        <v>3.3679281249999997</v>
      </c>
    </row>
    <row r="166" spans="1:2" ht="12.75">
      <c r="A166" s="1">
        <v>0.25391</v>
      </c>
      <c r="B166" s="3">
        <f>A166*10.77737</f>
        <v>2.7364820167</v>
      </c>
    </row>
    <row r="167" spans="1:3" ht="12.75">
      <c r="A167" s="1">
        <v>0.21484</v>
      </c>
      <c r="B167" s="3">
        <f>A167*10.77737</f>
        <v>2.3154101708</v>
      </c>
      <c r="C167" t="s">
        <v>18</v>
      </c>
    </row>
    <row r="168" spans="1:2" ht="12.75">
      <c r="A168" s="1">
        <v>0.15625</v>
      </c>
      <c r="B168" s="3">
        <f>A168*10.77737</f>
        <v>1.6839640624999999</v>
      </c>
    </row>
    <row r="169" spans="1:2" ht="12.75">
      <c r="A169" s="1">
        <v>0.11719</v>
      </c>
      <c r="B169" s="3">
        <f>A169*10.77737</f>
        <v>1.2629999903</v>
      </c>
    </row>
    <row r="170" spans="1:2" ht="12.75">
      <c r="A170" s="1">
        <v>0.078125</v>
      </c>
      <c r="B170" s="3">
        <f>A170*10.77737</f>
        <v>0.8419820312499999</v>
      </c>
    </row>
    <row r="171" spans="1:2" ht="12.75">
      <c r="A171" s="1">
        <v>0.039063</v>
      </c>
      <c r="B171" s="3">
        <f>A171*10.77737</f>
        <v>0.42099640430999996</v>
      </c>
    </row>
    <row r="172" spans="1:2" ht="12.75">
      <c r="A172" s="1">
        <v>0</v>
      </c>
      <c r="B172" s="3">
        <f>A172*10.77737</f>
        <v>0</v>
      </c>
    </row>
    <row r="173" spans="1:2" ht="12.75">
      <c r="A173" s="1">
        <v>0</v>
      </c>
      <c r="B173" s="3">
        <f>A173*10.77737</f>
        <v>0</v>
      </c>
    </row>
    <row r="174" spans="1:2" ht="12.75">
      <c r="A174" s="1">
        <v>-0.039063</v>
      </c>
      <c r="B174" s="3">
        <f>A174*10.77737</f>
        <v>-0.42099640430999996</v>
      </c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