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<sst xmlns="http://schemas.openxmlformats.org/spreadsheetml/2006/main" count="140" uniqueCount="96">
  <si>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</si>
  <si>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</si>
  <si>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</si>
  <si>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</si>
  <si>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</si>
  <si>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</si>
  <si>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</si>
  <si>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</si>
  <si>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</si>
  <si>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</si>
  <si>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</si>
  <si>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</si>
  <si>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</si>
  <si>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</si>
  <si>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</si>
  <si>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</si>
  <si>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</si>
  <si>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</si>
  <si>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</si>
  <si>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</si>
  <si>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</si>
  <si>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</si>
  <si>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</si>
  <si>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</si>
  <si>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</si>
  <si>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</si>
  <si>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</si>
  <si>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</si>
  <si>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</si>
  <si>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</si>
  <si>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</si>
  <si>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</si>
  <si>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</si>
  <si>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</si>
  <si>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</si>
  <si>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</si>
  <si>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</si>
  <si>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</si>
  <si>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</si>
  <si>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</si>
  <si>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</si>
  <si>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</si>
  <si>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</si>
  <si>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</si>
  <si>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</si>
  <si>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</si>
  <si>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</si>
  <si>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</si>
  <si>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</si>
  <si>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</si>
  <si>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</si>
  <si>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</si>
  <si>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</si>
  <si>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</si>
  <si>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</si>
  <si>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</si>
  <si>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</si>
  <si>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</si>
  <si>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</si>
  <si>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</si>
  <si>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</si>
  <si>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</si>
  <si>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</si>
  <si>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</si>
  <si>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</si>
  <si>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</si>
  <si>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</si>
  <si>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</si>
  <si>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</si>
  <si>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</si>
  <si>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</si>
  <si>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</si>
  <si>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</si>
  <si>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</si>
  <si>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</si>
  <si>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</si>
  <si>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</si>
  <si>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Single moonburner grain</t>
  </si>
  <si>
    <t>seconds per inch at 1 atm</t>
  </si>
  <si>
    <t>Low ISP probably due to low Kn</t>
  </si>
  <si>
    <t>First value (3.15lb) not included in average.</t>
  </si>
  <si>
    <t>Inhibitor is 2 layers poster board with 2 strips Nashua 324A foil tape</t>
  </si>
  <si>
    <t>3-20-05A</t>
  </si>
  <si>
    <t>Using INA125 amp C set at 10v excitation, 47ohm gain resistance</t>
  </si>
  <si>
    <t>INA 125 amp c set at 10v excitation, 47 ohm gain</t>
  </si>
  <si>
    <t>Barbell weights applied to load cell after test:</t>
  </si>
  <si>
    <t>Tested on load cell A using INA 125 amp C, excitation set to 10v (switch 1) gain set by 47 ohm resistor (switch 4)</t>
  </si>
  <si>
    <t xml:space="preserve">Kn calculated as if for centered-core inhibited grain.  </t>
  </si>
  <si>
    <t>Moon burner 54mm</t>
  </si>
  <si>
    <t>Tested on Load Cell  A - 20kgf load cell</t>
  </si>
  <si>
    <t>Moon Burner in 38-240 casing, attempt at delaying Ti burn</t>
  </si>
  <si>
    <t>Data from Test Stand A, 29kg load cell</t>
  </si>
  <si>
    <t>3-26-05A</t>
  </si>
  <si>
    <t>Slight rise at 100 samples might be due to "sparkle candy" which contains some RIO as well as Ti</t>
  </si>
  <si>
    <t>Failure to taper off to zero is due to stickiness of the motor mount, which has become deformed by repeated heatings</t>
  </si>
  <si>
    <t>steel washer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</si>
</sst>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Dr. Rocket 38/240 Casing,1 moon-burner grain</a:t>
            </a:r>
          </a:p>
        </c:rich>
      </c:tx>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Data!$B$10:$B$464</c:f>
              <c:numCache>
                <c:ptCount val="455"/>
                <c:pt idx="0">
                  <c:v>0.21842785999999997</c:v>
                </c:pt>
                <c:pt idx="1">
                  <c:v>0.23827726000000005</c:v>
                </c:pt>
                <c:pt idx="2">
                  <c:v>0.23827726000000005</c:v>
                </c:pt>
                <c:pt idx="3">
                  <c:v>0.25814293</c:v>
                </c:pt>
                <c:pt idx="4">
                  <c:v>0.25814293</c:v>
                </c:pt>
                <c:pt idx="5">
                  <c:v>0.27800860000000005</c:v>
                </c:pt>
                <c:pt idx="6">
                  <c:v>0.27800860000000005</c:v>
                </c:pt>
                <c:pt idx="7">
                  <c:v>0.31772367</c:v>
                </c:pt>
                <c:pt idx="8">
                  <c:v>0.35745501</c:v>
                </c:pt>
                <c:pt idx="9">
                  <c:v>0.39717008</c:v>
                </c:pt>
                <c:pt idx="10">
                  <c:v>0.5759123</c:v>
                </c:pt>
                <c:pt idx="11">
                  <c:v>4.0316602999999995</c:v>
                </c:pt>
                <c:pt idx="12">
                  <c:v>-0.49657356</c:v>
                </c:pt>
                <c:pt idx="13">
                  <c:v>-0.178796055</c:v>
                </c:pt>
                <c:pt idx="14">
                  <c:v>5.660287299999999</c:v>
                </c:pt>
                <c:pt idx="15">
                  <c:v>2.7804972999999995</c:v>
                </c:pt>
                <c:pt idx="16">
                  <c:v>5.978040399999999</c:v>
                </c:pt>
                <c:pt idx="17">
                  <c:v>6.3753538</c:v>
                </c:pt>
                <c:pt idx="18">
                  <c:v>7.666215599999999</c:v>
                </c:pt>
                <c:pt idx="19">
                  <c:v>8.8181316</c:v>
                </c:pt>
                <c:pt idx="20">
                  <c:v>10.526156199999999</c:v>
                </c:pt>
                <c:pt idx="21">
                  <c:v>12.2738796</c:v>
                </c:pt>
                <c:pt idx="22">
                  <c:v>13.5450547</c:v>
                </c:pt>
                <c:pt idx="23">
                  <c:v>14.796217699999998</c:v>
                </c:pt>
                <c:pt idx="24">
                  <c:v>15.6900915</c:v>
                </c:pt>
                <c:pt idx="25">
                  <c:v>16.484881</c:v>
                </c:pt>
                <c:pt idx="26">
                  <c:v>17.378104</c:v>
                </c:pt>
                <c:pt idx="27">
                  <c:v>18.17208</c:v>
                </c:pt>
                <c:pt idx="28">
                  <c:v>18.648791000000003</c:v>
                </c:pt>
                <c:pt idx="29">
                  <c:v>19.742135</c:v>
                </c:pt>
                <c:pt idx="30">
                  <c:v>19.940629</c:v>
                </c:pt>
                <c:pt idx="31">
                  <c:v>19.960153000000002</c:v>
                </c:pt>
                <c:pt idx="32">
                  <c:v>19.999201</c:v>
                </c:pt>
                <c:pt idx="33">
                  <c:v>19.999201</c:v>
                </c:pt>
                <c:pt idx="34">
                  <c:v>19.999201</c:v>
                </c:pt>
                <c:pt idx="35">
                  <c:v>20.020352000000003</c:v>
                </c:pt>
                <c:pt idx="36">
                  <c:v>19.999201</c:v>
                </c:pt>
                <c:pt idx="37">
                  <c:v>19.999201</c:v>
                </c:pt>
                <c:pt idx="38">
                  <c:v>19.979677000000002</c:v>
                </c:pt>
                <c:pt idx="39">
                  <c:v>19.979677000000002</c:v>
                </c:pt>
                <c:pt idx="40">
                  <c:v>19.979677000000002</c:v>
                </c:pt>
                <c:pt idx="41">
                  <c:v>19.960153000000002</c:v>
                </c:pt>
                <c:pt idx="42">
                  <c:v>19.960153000000002</c:v>
                </c:pt>
                <c:pt idx="43">
                  <c:v>19.960153000000002</c:v>
                </c:pt>
                <c:pt idx="44">
                  <c:v>19.960153000000002</c:v>
                </c:pt>
                <c:pt idx="45">
                  <c:v>19.960153000000002</c:v>
                </c:pt>
                <c:pt idx="46">
                  <c:v>19.960153000000002</c:v>
                </c:pt>
                <c:pt idx="47">
                  <c:v>19.960153000000002</c:v>
                </c:pt>
                <c:pt idx="48">
                  <c:v>19.979677000000002</c:v>
                </c:pt>
                <c:pt idx="49">
                  <c:v>19.979677000000002</c:v>
                </c:pt>
                <c:pt idx="50">
                  <c:v>19.999201</c:v>
                </c:pt>
                <c:pt idx="51">
                  <c:v>20.020352000000003</c:v>
                </c:pt>
                <c:pt idx="52">
                  <c:v>20.020352000000003</c:v>
                </c:pt>
                <c:pt idx="53">
                  <c:v>20.039876</c:v>
                </c:pt>
                <c:pt idx="54">
                  <c:v>20.078924000000004</c:v>
                </c:pt>
                <c:pt idx="55">
                  <c:v>20.078924000000004</c:v>
                </c:pt>
                <c:pt idx="56">
                  <c:v>20.119599</c:v>
                </c:pt>
                <c:pt idx="57">
                  <c:v>20.158647000000002</c:v>
                </c:pt>
                <c:pt idx="58">
                  <c:v>20.178171000000003</c:v>
                </c:pt>
                <c:pt idx="59">
                  <c:v>20.197695</c:v>
                </c:pt>
                <c:pt idx="60">
                  <c:v>20.23837</c:v>
                </c:pt>
                <c:pt idx="61">
                  <c:v>20.277418</c:v>
                </c:pt>
                <c:pt idx="62">
                  <c:v>20.296942</c:v>
                </c:pt>
                <c:pt idx="63">
                  <c:v>20.318093</c:v>
                </c:pt>
                <c:pt idx="64">
                  <c:v>20.337616999999998</c:v>
                </c:pt>
                <c:pt idx="65">
                  <c:v>20.376665000000003</c:v>
                </c:pt>
                <c:pt idx="66">
                  <c:v>20.417340000000003</c:v>
                </c:pt>
                <c:pt idx="67">
                  <c:v>20.417340000000003</c:v>
                </c:pt>
                <c:pt idx="68">
                  <c:v>20.436864000000003</c:v>
                </c:pt>
                <c:pt idx="69">
                  <c:v>20.497063</c:v>
                </c:pt>
                <c:pt idx="70">
                  <c:v>20.456388</c:v>
                </c:pt>
                <c:pt idx="71">
                  <c:v>20.497063</c:v>
                </c:pt>
                <c:pt idx="72">
                  <c:v>20.516587</c:v>
                </c:pt>
                <c:pt idx="73">
                  <c:v>20.536111000000002</c:v>
                </c:pt>
                <c:pt idx="74">
                  <c:v>20.536111000000002</c:v>
                </c:pt>
                <c:pt idx="75">
                  <c:v>20.575159000000003</c:v>
                </c:pt>
                <c:pt idx="76">
                  <c:v>20.575159000000003</c:v>
                </c:pt>
                <c:pt idx="77">
                  <c:v>20.615834</c:v>
                </c:pt>
                <c:pt idx="78">
                  <c:v>20.59631</c:v>
                </c:pt>
                <c:pt idx="79">
                  <c:v>20.635358000000004</c:v>
                </c:pt>
                <c:pt idx="80">
                  <c:v>20.674406</c:v>
                </c:pt>
                <c:pt idx="81">
                  <c:v>20.754129</c:v>
                </c:pt>
                <c:pt idx="82">
                  <c:v>20.833852000000004</c:v>
                </c:pt>
                <c:pt idx="83">
                  <c:v>20.8729</c:v>
                </c:pt>
                <c:pt idx="84">
                  <c:v>20.894051</c:v>
                </c:pt>
                <c:pt idx="85">
                  <c:v>20.952623</c:v>
                </c:pt>
                <c:pt idx="86">
                  <c:v>20.973774000000002</c:v>
                </c:pt>
                <c:pt idx="87">
                  <c:v>21.032346000000004</c:v>
                </c:pt>
                <c:pt idx="88">
                  <c:v>21.073021</c:v>
                </c:pt>
                <c:pt idx="89">
                  <c:v>21.131593000000002</c:v>
                </c:pt>
                <c:pt idx="90">
                  <c:v>21.211316</c:v>
                </c:pt>
                <c:pt idx="91">
                  <c:v>21.23084</c:v>
                </c:pt>
                <c:pt idx="92">
                  <c:v>21.310563000000002</c:v>
                </c:pt>
                <c:pt idx="93">
                  <c:v>21.370762000000003</c:v>
                </c:pt>
                <c:pt idx="94">
                  <c:v>21.390286000000003</c:v>
                </c:pt>
                <c:pt idx="95">
                  <c:v>21.429334</c:v>
                </c:pt>
                <c:pt idx="96">
                  <c:v>21.470009</c:v>
                </c:pt>
                <c:pt idx="97">
                  <c:v>21.509057</c:v>
                </c:pt>
                <c:pt idx="98">
                  <c:v>21.509057</c:v>
                </c:pt>
                <c:pt idx="99">
                  <c:v>21.528581000000003</c:v>
                </c:pt>
                <c:pt idx="100">
                  <c:v>21.528581000000003</c:v>
                </c:pt>
                <c:pt idx="101">
                  <c:v>21.528581000000003</c:v>
                </c:pt>
                <c:pt idx="102">
                  <c:v>21.489533</c:v>
                </c:pt>
                <c:pt idx="103">
                  <c:v>21.489533</c:v>
                </c:pt>
                <c:pt idx="104">
                  <c:v>21.489533</c:v>
                </c:pt>
                <c:pt idx="105">
                  <c:v>21.470009</c:v>
                </c:pt>
                <c:pt idx="106">
                  <c:v>21.429334</c:v>
                </c:pt>
                <c:pt idx="107">
                  <c:v>21.448858</c:v>
                </c:pt>
                <c:pt idx="108">
                  <c:v>21.390286000000003</c:v>
                </c:pt>
                <c:pt idx="109">
                  <c:v>21.370762000000003</c:v>
                </c:pt>
                <c:pt idx="110">
                  <c:v>21.370762000000003</c:v>
                </c:pt>
                <c:pt idx="111">
                  <c:v>21.349611</c:v>
                </c:pt>
                <c:pt idx="112">
                  <c:v>21.349611</c:v>
                </c:pt>
                <c:pt idx="113">
                  <c:v>21.291039</c:v>
                </c:pt>
                <c:pt idx="114">
                  <c:v>21.250364</c:v>
                </c:pt>
                <c:pt idx="115">
                  <c:v>21.191792000000003</c:v>
                </c:pt>
                <c:pt idx="116">
                  <c:v>21.172268000000003</c:v>
                </c:pt>
                <c:pt idx="117">
                  <c:v>21.172268000000003</c:v>
                </c:pt>
                <c:pt idx="118">
                  <c:v>21.151117</c:v>
                </c:pt>
                <c:pt idx="119">
                  <c:v>21.112069</c:v>
                </c:pt>
                <c:pt idx="120">
                  <c:v>21.131593000000002</c:v>
                </c:pt>
                <c:pt idx="121">
                  <c:v>21.112069</c:v>
                </c:pt>
                <c:pt idx="122">
                  <c:v>21.073021</c:v>
                </c:pt>
                <c:pt idx="123">
                  <c:v>21.073021</c:v>
                </c:pt>
                <c:pt idx="124">
                  <c:v>21.032346000000004</c:v>
                </c:pt>
                <c:pt idx="125">
                  <c:v>20.973774000000002</c:v>
                </c:pt>
                <c:pt idx="126">
                  <c:v>20.952623</c:v>
                </c:pt>
                <c:pt idx="127">
                  <c:v>20.952623</c:v>
                </c:pt>
                <c:pt idx="128">
                  <c:v>20.913575</c:v>
                </c:pt>
                <c:pt idx="129">
                  <c:v>20.913575</c:v>
                </c:pt>
                <c:pt idx="130">
                  <c:v>20.8729</c:v>
                </c:pt>
                <c:pt idx="131">
                  <c:v>20.853376</c:v>
                </c:pt>
                <c:pt idx="132">
                  <c:v>20.794804</c:v>
                </c:pt>
                <c:pt idx="133">
                  <c:v>20.754129</c:v>
                </c:pt>
                <c:pt idx="134">
                  <c:v>20.734605000000002</c:v>
                </c:pt>
                <c:pt idx="135">
                  <c:v>20.695557</c:v>
                </c:pt>
                <c:pt idx="136">
                  <c:v>20.615834</c:v>
                </c:pt>
                <c:pt idx="137">
                  <c:v>20.59631</c:v>
                </c:pt>
                <c:pt idx="138">
                  <c:v>20.536111000000002</c:v>
                </c:pt>
                <c:pt idx="139">
                  <c:v>20.497063</c:v>
                </c:pt>
                <c:pt idx="140">
                  <c:v>20.475912</c:v>
                </c:pt>
                <c:pt idx="141">
                  <c:v>20.436864000000003</c:v>
                </c:pt>
                <c:pt idx="142">
                  <c:v>20.376665000000003</c:v>
                </c:pt>
                <c:pt idx="143">
                  <c:v>20.357141000000002</c:v>
                </c:pt>
                <c:pt idx="144">
                  <c:v>20.318093</c:v>
                </c:pt>
                <c:pt idx="145">
                  <c:v>20.318093</c:v>
                </c:pt>
                <c:pt idx="146">
                  <c:v>20.296942</c:v>
                </c:pt>
                <c:pt idx="147">
                  <c:v>20.23837</c:v>
                </c:pt>
                <c:pt idx="148">
                  <c:v>20.178171000000003</c:v>
                </c:pt>
                <c:pt idx="149">
                  <c:v>20.158647000000002</c:v>
                </c:pt>
                <c:pt idx="150">
                  <c:v>20.119599</c:v>
                </c:pt>
                <c:pt idx="151">
                  <c:v>20.020352000000003</c:v>
                </c:pt>
                <c:pt idx="152">
                  <c:v>19.960153000000002</c:v>
                </c:pt>
                <c:pt idx="153">
                  <c:v>19.940629</c:v>
                </c:pt>
                <c:pt idx="154">
                  <c:v>19.880430000000004</c:v>
                </c:pt>
                <c:pt idx="155">
                  <c:v>19.860906</c:v>
                </c:pt>
                <c:pt idx="156">
                  <c:v>19.821858000000002</c:v>
                </c:pt>
                <c:pt idx="157">
                  <c:v>19.781183000000002</c:v>
                </c:pt>
                <c:pt idx="158">
                  <c:v>19.720984</c:v>
                </c:pt>
                <c:pt idx="159">
                  <c:v>19.621737000000003</c:v>
                </c:pt>
                <c:pt idx="160">
                  <c:v>19.563165</c:v>
                </c:pt>
                <c:pt idx="161">
                  <c:v>19.463918000000003</c:v>
                </c:pt>
                <c:pt idx="162">
                  <c:v>19.423243000000003</c:v>
                </c:pt>
                <c:pt idx="163">
                  <c:v>19.345147</c:v>
                </c:pt>
                <c:pt idx="164">
                  <c:v>19.2459</c:v>
                </c:pt>
                <c:pt idx="165">
                  <c:v>19.166177</c:v>
                </c:pt>
                <c:pt idx="166">
                  <c:v>19.166177</c:v>
                </c:pt>
                <c:pt idx="167">
                  <c:v>19.086454</c:v>
                </c:pt>
                <c:pt idx="168">
                  <c:v>19.026255000000003</c:v>
                </c:pt>
                <c:pt idx="169">
                  <c:v>19.006731000000002</c:v>
                </c:pt>
                <c:pt idx="170">
                  <c:v>18.927008</c:v>
                </c:pt>
                <c:pt idx="171">
                  <c:v>18.88796</c:v>
                </c:pt>
                <c:pt idx="172">
                  <c:v>18.88796</c:v>
                </c:pt>
                <c:pt idx="173">
                  <c:v>18.88796</c:v>
                </c:pt>
                <c:pt idx="174">
                  <c:v>18.808237000000002</c:v>
                </c:pt>
                <c:pt idx="175">
                  <c:v>18.728514</c:v>
                </c:pt>
                <c:pt idx="176">
                  <c:v>18.629267</c:v>
                </c:pt>
                <c:pt idx="177">
                  <c:v>18.549544</c:v>
                </c:pt>
                <c:pt idx="178">
                  <c:v>18.510496000000003</c:v>
                </c:pt>
                <c:pt idx="179">
                  <c:v>18.510496000000003</c:v>
                </c:pt>
                <c:pt idx="180">
                  <c:v>18.490972</c:v>
                </c:pt>
                <c:pt idx="181">
                  <c:v>18.430773</c:v>
                </c:pt>
                <c:pt idx="182">
                  <c:v>18.331526</c:v>
                </c:pt>
                <c:pt idx="183">
                  <c:v>18.232279</c:v>
                </c:pt>
                <c:pt idx="184">
                  <c:v>18.212755</c:v>
                </c:pt>
                <c:pt idx="185">
                  <c:v>18.232279</c:v>
                </c:pt>
                <c:pt idx="186">
                  <c:v>18.152556</c:v>
                </c:pt>
                <c:pt idx="187">
                  <c:v>18.033785</c:v>
                </c:pt>
                <c:pt idx="188">
                  <c:v>17.99311</c:v>
                </c:pt>
                <c:pt idx="189">
                  <c:v>17.954062</c:v>
                </c:pt>
                <c:pt idx="190">
                  <c:v>17.915014000000003</c:v>
                </c:pt>
                <c:pt idx="191">
                  <c:v>17.815767</c:v>
                </c:pt>
                <c:pt idx="192">
                  <c:v>17.736044</c:v>
                </c:pt>
                <c:pt idx="193">
                  <c:v>17.576598</c:v>
                </c:pt>
                <c:pt idx="194">
                  <c:v>17.417151999999998</c:v>
                </c:pt>
                <c:pt idx="195">
                  <c:v>17.339056</c:v>
                </c:pt>
                <c:pt idx="196">
                  <c:v>17.298381000000003</c:v>
                </c:pt>
                <c:pt idx="197">
                  <c:v>17.259333</c:v>
                </c:pt>
                <c:pt idx="198">
                  <c:v>17.218658</c:v>
                </c:pt>
                <c:pt idx="199">
                  <c:v>17.199134</c:v>
                </c:pt>
                <c:pt idx="200">
                  <c:v>17.041315</c:v>
                </c:pt>
                <c:pt idx="201">
                  <c:v>16.940441</c:v>
                </c:pt>
                <c:pt idx="202">
                  <c:v>16.881869000000002</c:v>
                </c:pt>
                <c:pt idx="203">
                  <c:v>16.82167</c:v>
                </c:pt>
                <c:pt idx="204">
                  <c:v>16.683375</c:v>
                </c:pt>
                <c:pt idx="205">
                  <c:v>16.564604</c:v>
                </c:pt>
                <c:pt idx="206">
                  <c:v>16.484881</c:v>
                </c:pt>
                <c:pt idx="207">
                  <c:v>16.405158000000004</c:v>
                </c:pt>
                <c:pt idx="208">
                  <c:v>16.305911000000002</c:v>
                </c:pt>
                <c:pt idx="209">
                  <c:v>16.187140000000003</c:v>
                </c:pt>
                <c:pt idx="210">
                  <c:v>16.066742</c:v>
                </c:pt>
                <c:pt idx="211">
                  <c:v>16.00817</c:v>
                </c:pt>
                <c:pt idx="212">
                  <c:v>15.908434900000001</c:v>
                </c:pt>
                <c:pt idx="213">
                  <c:v>15.829037300000001</c:v>
                </c:pt>
                <c:pt idx="214">
                  <c:v>15.670079399999999</c:v>
                </c:pt>
                <c:pt idx="215">
                  <c:v>15.491434799999999</c:v>
                </c:pt>
                <c:pt idx="216">
                  <c:v>15.2927781</c:v>
                </c:pt>
                <c:pt idx="217">
                  <c:v>15.2530793</c:v>
                </c:pt>
                <c:pt idx="218">
                  <c:v>15.1736817</c:v>
                </c:pt>
                <c:pt idx="219">
                  <c:v>15.113970799999999</c:v>
                </c:pt>
                <c:pt idx="220">
                  <c:v>14.955175599999999</c:v>
                </c:pt>
                <c:pt idx="221">
                  <c:v>14.8160671</c:v>
                </c:pt>
                <c:pt idx="222">
                  <c:v>14.736669499999998</c:v>
                </c:pt>
                <c:pt idx="223">
                  <c:v>14.657271899999998</c:v>
                </c:pt>
                <c:pt idx="224">
                  <c:v>14.5778743</c:v>
                </c:pt>
                <c:pt idx="225">
                  <c:v>14.518163399999999</c:v>
                </c:pt>
                <c:pt idx="226">
                  <c:v>14.399066999999999</c:v>
                </c:pt>
                <c:pt idx="227">
                  <c:v>14.2799706</c:v>
                </c:pt>
                <c:pt idx="228">
                  <c:v>14.160711499999998</c:v>
                </c:pt>
                <c:pt idx="229">
                  <c:v>14.0416151</c:v>
                </c:pt>
                <c:pt idx="230">
                  <c:v>13.942205399999999</c:v>
                </c:pt>
                <c:pt idx="231">
                  <c:v>13.8628078</c:v>
                </c:pt>
                <c:pt idx="232">
                  <c:v>13.823109</c:v>
                </c:pt>
                <c:pt idx="233">
                  <c:v>13.7635608</c:v>
                </c:pt>
                <c:pt idx="234">
                  <c:v>13.7040126</c:v>
                </c:pt>
                <c:pt idx="235">
                  <c:v>13.684000499999998</c:v>
                </c:pt>
                <c:pt idx="236">
                  <c:v>13.5847535</c:v>
                </c:pt>
                <c:pt idx="237">
                  <c:v>13.5053559</c:v>
                </c:pt>
                <c:pt idx="238">
                  <c:v>13.4458077</c:v>
                </c:pt>
                <c:pt idx="239">
                  <c:v>13.346398</c:v>
                </c:pt>
                <c:pt idx="240">
                  <c:v>13.2273016</c:v>
                </c:pt>
                <c:pt idx="241">
                  <c:v>13.1278919</c:v>
                </c:pt>
                <c:pt idx="242">
                  <c:v>12.9690967</c:v>
                </c:pt>
                <c:pt idx="243">
                  <c:v>12.8498376</c:v>
                </c:pt>
                <c:pt idx="244">
                  <c:v>12.8101388</c:v>
                </c:pt>
                <c:pt idx="245">
                  <c:v>12.8101388</c:v>
                </c:pt>
                <c:pt idx="246">
                  <c:v>12.671193</c:v>
                </c:pt>
                <c:pt idx="247">
                  <c:v>12.5717833</c:v>
                </c:pt>
                <c:pt idx="248">
                  <c:v>12.5122351</c:v>
                </c:pt>
                <c:pt idx="249">
                  <c:v>12.4725363</c:v>
                </c:pt>
                <c:pt idx="250">
                  <c:v>12.4328375</c:v>
                </c:pt>
                <c:pt idx="251">
                  <c:v>12.3931387</c:v>
                </c:pt>
                <c:pt idx="252">
                  <c:v>12.3335905</c:v>
                </c:pt>
                <c:pt idx="253">
                  <c:v>12.254030199999999</c:v>
                </c:pt>
                <c:pt idx="254">
                  <c:v>12.115084399999999</c:v>
                </c:pt>
                <c:pt idx="255">
                  <c:v>12.035686799999999</c:v>
                </c:pt>
                <c:pt idx="256">
                  <c:v>11.9759759</c:v>
                </c:pt>
                <c:pt idx="257">
                  <c:v>11.9362771</c:v>
                </c:pt>
                <c:pt idx="258">
                  <c:v>11.8965783</c:v>
                </c:pt>
                <c:pt idx="259">
                  <c:v>11.7973313</c:v>
                </c:pt>
                <c:pt idx="260">
                  <c:v>11.578825199999999</c:v>
                </c:pt>
                <c:pt idx="261">
                  <c:v>11.459728799999999</c:v>
                </c:pt>
                <c:pt idx="262">
                  <c:v>11.3603191</c:v>
                </c:pt>
                <c:pt idx="263">
                  <c:v>11.3206203</c:v>
                </c:pt>
                <c:pt idx="264">
                  <c:v>11.2809215</c:v>
                </c:pt>
                <c:pt idx="265">
                  <c:v>11.2213733</c:v>
                </c:pt>
                <c:pt idx="266">
                  <c:v>11.2213733</c:v>
                </c:pt>
                <c:pt idx="267">
                  <c:v>11.1816745</c:v>
                </c:pt>
                <c:pt idx="268">
                  <c:v>11.121963599999999</c:v>
                </c:pt>
                <c:pt idx="269">
                  <c:v>11.042565999999999</c:v>
                </c:pt>
                <c:pt idx="270">
                  <c:v>11.002867199999999</c:v>
                </c:pt>
                <c:pt idx="271">
                  <c:v>10.943318999999999</c:v>
                </c:pt>
                <c:pt idx="272">
                  <c:v>10.8637587</c:v>
                </c:pt>
                <c:pt idx="273">
                  <c:v>10.8439093</c:v>
                </c:pt>
                <c:pt idx="274">
                  <c:v>10.7446623</c:v>
                </c:pt>
                <c:pt idx="275">
                  <c:v>10.6652647</c:v>
                </c:pt>
                <c:pt idx="276">
                  <c:v>10.526156199999999</c:v>
                </c:pt>
                <c:pt idx="277">
                  <c:v>10.446758599999999</c:v>
                </c:pt>
                <c:pt idx="278">
                  <c:v>10.367360999999999</c:v>
                </c:pt>
                <c:pt idx="279">
                  <c:v>10.2878007</c:v>
                </c:pt>
                <c:pt idx="280">
                  <c:v>10.2679513</c:v>
                </c:pt>
                <c:pt idx="281">
                  <c:v>10.1885537</c:v>
                </c:pt>
                <c:pt idx="282">
                  <c:v>10.1091561</c:v>
                </c:pt>
                <c:pt idx="283">
                  <c:v>10.0694573</c:v>
                </c:pt>
                <c:pt idx="284">
                  <c:v>10.0097464</c:v>
                </c:pt>
                <c:pt idx="285">
                  <c:v>9.9700476</c:v>
                </c:pt>
                <c:pt idx="286">
                  <c:v>9.950198199999999</c:v>
                </c:pt>
                <c:pt idx="287">
                  <c:v>9.870800599999999</c:v>
                </c:pt>
                <c:pt idx="288">
                  <c:v>9.751704199999999</c:v>
                </c:pt>
                <c:pt idx="289">
                  <c:v>9.7316921</c:v>
                </c:pt>
                <c:pt idx="290">
                  <c:v>9.632445099999998</c:v>
                </c:pt>
                <c:pt idx="291">
                  <c:v>9.612595699999998</c:v>
                </c:pt>
                <c:pt idx="292">
                  <c:v>9.572896899999998</c:v>
                </c:pt>
                <c:pt idx="293">
                  <c:v>9.513348699999998</c:v>
                </c:pt>
                <c:pt idx="294">
                  <c:v>9.4337884</c:v>
                </c:pt>
                <c:pt idx="295">
                  <c:v>9.3543908</c:v>
                </c:pt>
                <c:pt idx="296">
                  <c:v>9.314691999999999</c:v>
                </c:pt>
                <c:pt idx="297">
                  <c:v>9.274993199999999</c:v>
                </c:pt>
                <c:pt idx="298">
                  <c:v>9.255143799999999</c:v>
                </c:pt>
                <c:pt idx="299">
                  <c:v>9.175583499999998</c:v>
                </c:pt>
                <c:pt idx="300">
                  <c:v>9.056487099999998</c:v>
                </c:pt>
                <c:pt idx="301">
                  <c:v>9.016788299999998</c:v>
                </c:pt>
                <c:pt idx="302">
                  <c:v>8.937390699999998</c:v>
                </c:pt>
                <c:pt idx="303">
                  <c:v>8.8776798</c:v>
                </c:pt>
                <c:pt idx="304">
                  <c:v>8.837981</c:v>
                </c:pt>
                <c:pt idx="305">
                  <c:v>8.8181316</c:v>
                </c:pt>
                <c:pt idx="306">
                  <c:v>8.7585834</c:v>
                </c:pt>
                <c:pt idx="307">
                  <c:v>8.6990352</c:v>
                </c:pt>
                <c:pt idx="308">
                  <c:v>8.639487</c:v>
                </c:pt>
                <c:pt idx="309">
                  <c:v>8.540077299999998</c:v>
                </c:pt>
                <c:pt idx="310">
                  <c:v>8.4408303</c:v>
                </c:pt>
                <c:pt idx="311">
                  <c:v>8.3017218</c:v>
                </c:pt>
                <c:pt idx="312">
                  <c:v>8.222324200000001</c:v>
                </c:pt>
                <c:pt idx="313">
                  <c:v>8.182625400000001</c:v>
                </c:pt>
                <c:pt idx="314">
                  <c:v>8.1230772</c:v>
                </c:pt>
                <c:pt idx="315">
                  <c:v>8.063529</c:v>
                </c:pt>
                <c:pt idx="316">
                  <c:v>8.023667499999998</c:v>
                </c:pt>
                <c:pt idx="317">
                  <c:v>7.9839687</c:v>
                </c:pt>
                <c:pt idx="318">
                  <c:v>7.9442699</c:v>
                </c:pt>
                <c:pt idx="319">
                  <c:v>7.8847217</c:v>
                </c:pt>
                <c:pt idx="320">
                  <c:v>7.8251735</c:v>
                </c:pt>
                <c:pt idx="321">
                  <c:v>7.765462599999999</c:v>
                </c:pt>
                <c:pt idx="322">
                  <c:v>7.705914399999999</c:v>
                </c:pt>
                <c:pt idx="323">
                  <c:v>7.646366199999999</c:v>
                </c:pt>
                <c:pt idx="324">
                  <c:v>7.606667399999999</c:v>
                </c:pt>
                <c:pt idx="325">
                  <c:v>7.5074204</c:v>
                </c:pt>
                <c:pt idx="326">
                  <c:v>7.447709499999999</c:v>
                </c:pt>
                <c:pt idx="327">
                  <c:v>7.348462499999999</c:v>
                </c:pt>
                <c:pt idx="328">
                  <c:v>7.2095167</c:v>
                </c:pt>
                <c:pt idx="329">
                  <c:v>7.070408199999999</c:v>
                </c:pt>
                <c:pt idx="330">
                  <c:v>6.9910106</c:v>
                </c:pt>
                <c:pt idx="331">
                  <c:v>6.9513118</c:v>
                </c:pt>
                <c:pt idx="332">
                  <c:v>6.851902099999999</c:v>
                </c:pt>
                <c:pt idx="333">
                  <c:v>6.7526551</c:v>
                </c:pt>
                <c:pt idx="334">
                  <c:v>6.6931069</c:v>
                </c:pt>
                <c:pt idx="335">
                  <c:v>6.613546599999999</c:v>
                </c:pt>
                <c:pt idx="336">
                  <c:v>6.534149</c:v>
                </c:pt>
                <c:pt idx="337">
                  <c:v>6.4547514</c:v>
                </c:pt>
                <c:pt idx="338">
                  <c:v>6.355341699999999</c:v>
                </c:pt>
                <c:pt idx="339">
                  <c:v>6.2957935</c:v>
                </c:pt>
                <c:pt idx="340">
                  <c:v>6.2362453</c:v>
                </c:pt>
                <c:pt idx="341">
                  <c:v>6.156847699999999</c:v>
                </c:pt>
                <c:pt idx="342">
                  <c:v>6.077450099999999</c:v>
                </c:pt>
                <c:pt idx="343">
                  <c:v>6.0177392</c:v>
                </c:pt>
                <c:pt idx="344">
                  <c:v>5.9978898</c:v>
                </c:pt>
                <c:pt idx="345">
                  <c:v>5.938341599999999</c:v>
                </c:pt>
                <c:pt idx="346">
                  <c:v>5.898642799999999</c:v>
                </c:pt>
                <c:pt idx="347">
                  <c:v>5.839094599999999</c:v>
                </c:pt>
                <c:pt idx="348">
                  <c:v>5.799395799999999</c:v>
                </c:pt>
                <c:pt idx="349">
                  <c:v>5.759534299999999</c:v>
                </c:pt>
                <c:pt idx="350">
                  <c:v>5.719835499999999</c:v>
                </c:pt>
                <c:pt idx="351">
                  <c:v>5.660287299999999</c:v>
                </c:pt>
                <c:pt idx="352">
                  <c:v>5.620588499999999</c:v>
                </c:pt>
                <c:pt idx="353">
                  <c:v>5.580889699999999</c:v>
                </c:pt>
                <c:pt idx="354">
                  <c:v>5.561040299999999</c:v>
                </c:pt>
                <c:pt idx="355">
                  <c:v>5.5013293999999995</c:v>
                </c:pt>
                <c:pt idx="356">
                  <c:v>5.4814799999999995</c:v>
                </c:pt>
                <c:pt idx="357">
                  <c:v>5.402082399999999</c:v>
                </c:pt>
                <c:pt idx="358">
                  <c:v>5.302835399999999</c:v>
                </c:pt>
                <c:pt idx="359">
                  <c:v>5.2232750999999995</c:v>
                </c:pt>
                <c:pt idx="360">
                  <c:v>5.143877499999999</c:v>
                </c:pt>
                <c:pt idx="361">
                  <c:v>5.104178699999999</c:v>
                </c:pt>
                <c:pt idx="362">
                  <c:v>5.064479899999999</c:v>
                </c:pt>
                <c:pt idx="363">
                  <c:v>5.024781099999999</c:v>
                </c:pt>
                <c:pt idx="364">
                  <c:v>4.9253713999999995</c:v>
                </c:pt>
                <c:pt idx="365">
                  <c:v>4.826124399999999</c:v>
                </c:pt>
                <c:pt idx="366">
                  <c:v>4.766576199999999</c:v>
                </c:pt>
                <c:pt idx="367">
                  <c:v>4.6473170999999995</c:v>
                </c:pt>
                <c:pt idx="368">
                  <c:v>4.5480700999999994</c:v>
                </c:pt>
                <c:pt idx="369">
                  <c:v>4.468672499999999</c:v>
                </c:pt>
                <c:pt idx="370">
                  <c:v>4.3892749</c:v>
                </c:pt>
                <c:pt idx="371">
                  <c:v>4.2898651999999995</c:v>
                </c:pt>
                <c:pt idx="372">
                  <c:v>4.1906182</c:v>
                </c:pt>
                <c:pt idx="373">
                  <c:v>4.13107</c:v>
                </c:pt>
                <c:pt idx="374">
                  <c:v>4.0515096999999995</c:v>
                </c:pt>
                <c:pt idx="375">
                  <c:v>3.9721121000000004</c:v>
                </c:pt>
                <c:pt idx="376">
                  <c:v>3.9125639000000003</c:v>
                </c:pt>
                <c:pt idx="377">
                  <c:v>3.8331663000000002</c:v>
                </c:pt>
                <c:pt idx="378">
                  <c:v>3.7933047999999996</c:v>
                </c:pt>
                <c:pt idx="379">
                  <c:v>3.7139071999999995</c:v>
                </c:pt>
                <c:pt idx="380">
                  <c:v>3.6543589999999995</c:v>
                </c:pt>
                <c:pt idx="381">
                  <c:v>3.6146602000000003</c:v>
                </c:pt>
                <c:pt idx="382">
                  <c:v>3.4954010999999996</c:v>
                </c:pt>
                <c:pt idx="383">
                  <c:v>3.3961540999999995</c:v>
                </c:pt>
                <c:pt idx="384">
                  <c:v>3.3366059000000003</c:v>
                </c:pt>
                <c:pt idx="385">
                  <c:v>3.2572083000000003</c:v>
                </c:pt>
                <c:pt idx="386">
                  <c:v>3.2371961999999996</c:v>
                </c:pt>
                <c:pt idx="387">
                  <c:v>3.1776479999999996</c:v>
                </c:pt>
                <c:pt idx="388">
                  <c:v>3.1379492000000004</c:v>
                </c:pt>
                <c:pt idx="389">
                  <c:v>3.0982504000000004</c:v>
                </c:pt>
                <c:pt idx="390">
                  <c:v>3.0585516000000004</c:v>
                </c:pt>
                <c:pt idx="391">
                  <c:v>3.0585516000000004</c:v>
                </c:pt>
                <c:pt idx="392">
                  <c:v>2.9990033999999994</c:v>
                </c:pt>
                <c:pt idx="393">
                  <c:v>2.9990033999999994</c:v>
                </c:pt>
                <c:pt idx="394">
                  <c:v>2.9194431000000005</c:v>
                </c:pt>
                <c:pt idx="395">
                  <c:v>2.8995937000000005</c:v>
                </c:pt>
                <c:pt idx="396">
                  <c:v>2.8797443000000005</c:v>
                </c:pt>
                <c:pt idx="397">
                  <c:v>2.8400454999999996</c:v>
                </c:pt>
                <c:pt idx="398">
                  <c:v>2.8003466999999995</c:v>
                </c:pt>
                <c:pt idx="399">
                  <c:v>2.7804972999999995</c:v>
                </c:pt>
                <c:pt idx="400">
                  <c:v>2.7407984999999995</c:v>
                </c:pt>
                <c:pt idx="401">
                  <c:v>2.6810875999999997</c:v>
                </c:pt>
                <c:pt idx="402">
                  <c:v>2.6612381999999997</c:v>
                </c:pt>
                <c:pt idx="403">
                  <c:v>2.6413887999999996</c:v>
                </c:pt>
                <c:pt idx="404">
                  <c:v>2.6016899999999996</c:v>
                </c:pt>
                <c:pt idx="405">
                  <c:v>2.5619911999999996</c:v>
                </c:pt>
                <c:pt idx="406">
                  <c:v>2.5421417999999996</c:v>
                </c:pt>
                <c:pt idx="407">
                  <c:v>2.5024429999999995</c:v>
                </c:pt>
                <c:pt idx="408">
                  <c:v>2.4627441999999995</c:v>
                </c:pt>
                <c:pt idx="409">
                  <c:v>2.4428947999999995</c:v>
                </c:pt>
                <c:pt idx="410">
                  <c:v>2.4030332999999997</c:v>
                </c:pt>
                <c:pt idx="411">
                  <c:v>2.3633344999999997</c:v>
                </c:pt>
                <c:pt idx="412">
                  <c:v>2.3633344999999997</c:v>
                </c:pt>
                <c:pt idx="413">
                  <c:v>2.3236356999999996</c:v>
                </c:pt>
                <c:pt idx="414">
                  <c:v>2.3236356999999996</c:v>
                </c:pt>
                <c:pt idx="415">
                  <c:v>2.2839368999999996</c:v>
                </c:pt>
                <c:pt idx="416">
                  <c:v>2.2640874999999996</c:v>
                </c:pt>
                <c:pt idx="417">
                  <c:v>2.2442380999999996</c:v>
                </c:pt>
                <c:pt idx="418">
                  <c:v>2.2243886999999996</c:v>
                </c:pt>
                <c:pt idx="419">
                  <c:v>2.1846899000000004</c:v>
                </c:pt>
                <c:pt idx="420">
                  <c:v>2.1648405000000004</c:v>
                </c:pt>
                <c:pt idx="421">
                  <c:v>2.1648405000000004</c:v>
                </c:pt>
                <c:pt idx="422">
                  <c:v>2.1251417000000004</c:v>
                </c:pt>
                <c:pt idx="423">
                  <c:v>2.1251417000000004</c:v>
                </c:pt>
                <c:pt idx="424">
                  <c:v>2.1051295999999997</c:v>
                </c:pt>
                <c:pt idx="425">
                  <c:v>2.0852801999999997</c:v>
                </c:pt>
                <c:pt idx="426">
                  <c:v>2.0852801999999997</c:v>
                </c:pt>
                <c:pt idx="427">
                  <c:v>2.0654307999999997</c:v>
                </c:pt>
                <c:pt idx="428">
                  <c:v>2.0654307999999997</c:v>
                </c:pt>
                <c:pt idx="429">
                  <c:v>2.0455813999999997</c:v>
                </c:pt>
                <c:pt idx="430">
                  <c:v>2.0455813999999997</c:v>
                </c:pt>
                <c:pt idx="431">
                  <c:v>2.0257319999999996</c:v>
                </c:pt>
                <c:pt idx="432">
                  <c:v>2.0257319999999996</c:v>
                </c:pt>
                <c:pt idx="433">
                  <c:v>2.0257319999999996</c:v>
                </c:pt>
                <c:pt idx="434">
                  <c:v>2.0058825999999996</c:v>
                </c:pt>
                <c:pt idx="435">
                  <c:v>2.0058825999999996</c:v>
                </c:pt>
                <c:pt idx="436">
                  <c:v>1.9661838000000003</c:v>
                </c:pt>
                <c:pt idx="437">
                  <c:v>1.9860331999999998</c:v>
                </c:pt>
                <c:pt idx="438">
                  <c:v>1.9860331999999998</c:v>
                </c:pt>
                <c:pt idx="439">
                  <c:v>1.9661838000000003</c:v>
                </c:pt>
                <c:pt idx="440">
                  <c:v>1.9463344000000002</c:v>
                </c:pt>
                <c:pt idx="441">
                  <c:v>1.9661838000000003</c:v>
                </c:pt>
                <c:pt idx="442">
                  <c:v>1.9661838000000003</c:v>
                </c:pt>
                <c:pt idx="443">
                  <c:v>1.9661838000000003</c:v>
                </c:pt>
                <c:pt idx="444">
                  <c:v>1.9463344000000002</c:v>
                </c:pt>
                <c:pt idx="445">
                  <c:v>1.9463344000000002</c:v>
                </c:pt>
                <c:pt idx="446">
                  <c:v>1.9463344000000002</c:v>
                </c:pt>
                <c:pt idx="447">
                  <c:v>1.9463344000000002</c:v>
                </c:pt>
                <c:pt idx="448">
                  <c:v>1.9264850000000002</c:v>
                </c:pt>
                <c:pt idx="449">
                  <c:v>1.9264850000000002</c:v>
                </c:pt>
                <c:pt idx="450">
                  <c:v>1.9264850000000002</c:v>
                </c:pt>
                <c:pt idx="451">
                  <c:v>1.9264850000000002</c:v>
                </c:pt>
                <c:pt idx="452">
                  <c:v>1.9264850000000002</c:v>
                </c:pt>
                <c:pt idx="453">
                  <c:v>1.9264850000000002</c:v>
                </c:pt>
                <c:pt idx="454">
                  <c:v>1.9066356000000002</c:v>
                </c:pt>
              </c:numCache>
            </c:numRef>
          </c:val>
          <c:smooth val="0"/>
        </c:ser>
        <c:axId val="55349557"/>
        <c:axId val="28383966"/>
      </c:lineChart>
      <c:catAx>
        <c:axId val="55349557"/>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28383966"/>
        <c:crosses val="autoZero"/>
        <c:auto val="1"/>
        <c:lblOffset val="100"/>
        <c:noMultiLvlLbl val="0"/>
      </c:catAx>
      <c:valAx>
        <c:axId val="28383966"/>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5349557"/>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905"/>
          <c:w val="0.9167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Analysis!$L$42:$L$48</c:f>
              <c:numCache/>
            </c:numRef>
          </c:val>
          <c:smooth val="0"/>
        </c:ser>
        <c:axId val="54129103"/>
        <c:axId val="17399880"/>
      </c:lineChart>
      <c:catAx>
        <c:axId val="54129103"/>
        <c:scaling>
          <c:orientation val="minMax"/>
        </c:scaling>
        <c:axPos val="b"/>
        <c:delete val="0"/>
        <c:numFmt formatCode="General" sourceLinked="1"/>
        <c:majorTickMark val="out"/>
        <c:minorTickMark val="none"/>
        <c:tickLblPos val="nextTo"/>
        <c:crossAx val="17399880"/>
        <c:crosses val="autoZero"/>
        <c:auto val="1"/>
        <c:lblOffset val="100"/>
        <c:noMultiLvlLbl val="0"/>
      </c:catAx>
      <c:valAx>
        <c:axId val="17399880"/>
        <c:scaling>
          <c:orientation val="minMax"/>
          <c:max val="50"/>
          <c:min val="0"/>
        </c:scaling>
        <c:axPos val="l"/>
        <c:majorGridlines/>
        <c:delete val="0"/>
        <c:numFmt formatCode="General" sourceLinked="1"/>
        <c:majorTickMark val="out"/>
        <c:minorTickMark val="none"/>
        <c:tickLblPos val="nextTo"/>
        <c:crossAx val="54129103"/>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Data!$B$10:$B$464</c:f>
              <c:numCache>
                <c:ptCount val="4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numCache>
            </c:numRef>
          </c:val>
          <c:smooth val="0"/>
        </c:ser>
        <c:marker val="1"/>
        <c:axId val="22381193"/>
        <c:axId val="104146"/>
      </c:lineChart>
      <c:catAx>
        <c:axId val="22381193"/>
        <c:scaling>
          <c:orientation val="minMax"/>
        </c:scaling>
        <c:axPos val="b"/>
        <c:delete val="0"/>
        <c:numFmt formatCode="General" sourceLinked="1"/>
        <c:majorTickMark val="out"/>
        <c:minorTickMark val="none"/>
        <c:tickLblPos val="nextTo"/>
        <c:crossAx val="104146"/>
        <c:crosses val="autoZero"/>
        <c:auto val="1"/>
        <c:lblOffset val="100"/>
        <c:noMultiLvlLbl val="0"/>
      </c:catAx>
      <c:valAx>
        <c:axId val="104146"/>
        <c:scaling>
          <c:orientation val="minMax"/>
        </c:scaling>
        <c:axPos val="l"/>
        <c:majorGridlines/>
        <c:delete val="0"/>
        <c:numFmt formatCode="General" sourceLinked="1"/>
        <c:majorTickMark val="out"/>
        <c:minorTickMark val="none"/>
        <c:tickLblPos val="nextTo"/>
        <c:crossAx val="22381193"/>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0.0515</cdr:y>
    </cdr:from>
    <cdr:to>
      <cdr:x>0.53175</cdr:x>
      <cdr:y>0.144</cdr:y>
    </cdr:to>
    <cdr:sp>
      <cdr:nvSpPr>
        <cdr:cNvPr id="1" name="TextBox 1"/>
        <cdr:cNvSpPr txBox="1">
          <a:spLocks noChangeArrowheads="1"/>
        </cdr:cNvSpPr>
      </cdr:nvSpPr>
      <cdr:spPr>
        <a:xfrm>
          <a:off x="2095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20</xdr:row>
      <xdr:rowOff>123825</xdr:rowOff>
    </xdr:from>
    <xdr:to>
      <xdr:col>1</xdr:col>
      <xdr:colOff>571500</xdr:colOff>
      <xdr:row>23</xdr:row>
      <xdr:rowOff>66675</xdr:rowOff>
    </xdr:to>
    <xdr:sp>
      <xdr:nvSpPr>
        <xdr:cNvPr id="2" name="Line 20"/>
        <xdr:cNvSpPr>
          <a:spLocks/>
        </xdr:cNvSpPr>
      </xdr:nvSpPr>
      <xdr:spPr>
        <a:xfrm flipH="1">
          <a:off x="733425" y="3362325"/>
          <a:ext cx="571500" cy="4286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18</xdr:row>
      <xdr:rowOff>142875</xdr:rowOff>
    </xdr:from>
    <xdr:to>
      <xdr:col>6</xdr:col>
      <xdr:colOff>200025</xdr:colOff>
      <xdr:row>23</xdr:row>
      <xdr:rowOff>28575</xdr:rowOff>
    </xdr:to>
    <xdr:sp>
      <xdr:nvSpPr>
        <xdr:cNvPr id="3" name="Line 3"/>
        <xdr:cNvSpPr>
          <a:spLocks/>
        </xdr:cNvSpPr>
      </xdr:nvSpPr>
      <xdr:spPr>
        <a:xfrm>
          <a:off x="4267200" y="3057525"/>
          <a:ext cx="0" cy="695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19</xdr:row>
      <xdr:rowOff>152400</xdr:rowOff>
    </xdr:from>
    <xdr:to>
      <xdr:col>2</xdr:col>
      <xdr:colOff>209550</xdr:colOff>
      <xdr:row>20</xdr:row>
      <xdr:rowOff>142875</xdr:rowOff>
    </xdr:to>
    <xdr:sp>
      <xdr:nvSpPr>
        <xdr:cNvPr id="4" name="TextBox 4"/>
        <xdr:cNvSpPr txBox="1">
          <a:spLocks noChangeArrowheads="1"/>
        </xdr:cNvSpPr>
      </xdr:nvSpPr>
      <xdr:spPr>
        <a:xfrm>
          <a:off x="1171575" y="322897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371725" cy="2162175"/>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18</xdr:row>
      <xdr:rowOff>47625</xdr:rowOff>
    </xdr:from>
    <xdr:to>
      <xdr:col>6</xdr:col>
      <xdr:colOff>390525</xdr:colOff>
      <xdr:row>19</xdr:row>
      <xdr:rowOff>38100</xdr:rowOff>
    </xdr:to>
    <xdr:sp>
      <xdr:nvSpPr>
        <xdr:cNvPr id="6" name="TextBox 5"/>
        <xdr:cNvSpPr txBox="1">
          <a:spLocks noChangeArrowheads="1"/>
        </xdr:cNvSpPr>
      </xdr:nvSpPr>
      <xdr:spPr>
        <a:xfrm>
          <a:off x="4076700" y="296227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22</xdr:row>
      <xdr:rowOff>114300</xdr:rowOff>
    </xdr:to>
    <xdr:sp>
      <xdr:nvSpPr>
        <xdr:cNvPr id="1" name="TextBox 1"/>
        <xdr:cNvSpPr txBox="1">
          <a:spLocks noChangeArrowheads="1"/>
        </xdr:cNvSpPr>
      </xdr:nvSpPr>
      <xdr:spPr>
        <a:xfrm>
          <a:off x="552450" y="523875"/>
          <a:ext cx="7162800" cy="3152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grain is an attempt get a longer burn from the 54mm motor.  Secondary experiment is to introduce Ti sparks to the exhaust plume well after the burn is underway.  A layer of propellant containing Ti is adhered to one side of the inhibitor tube, a coring rod placed opposite, and hot propellant packed in the space between.  Sounds easy, doesn't it?  
About 175g of 9%Ti propellant pressed into crescent-shape in inhibitor tube which was lined with 1layer posterboard coated in epoxy.  Middle 7.5 inches is Ti propellant, last inch on either end is plain.  Allowed to cool and harden
This panel of propellant is glued into Loki inhibitor tube which has been coated in epoxy, coring rod inserted, and hot propellant pressed around it.
First attempt to pack grain was only half successful.  Propellant got stuck at middle of tube, and was packed only from there to the top.  So first inhibitor tube was removed, partial grain glued into another inhibitor, and when hardened this one was packed from the other end with rcandy.  Coring rod had angled toward middle of tube, so this was used as an opportunity to angle it back.  But that means that the middle of the core is about 1/4 inch toward the middle of the grain, not exactly along its side.
Upon ignition, Ti sparks were seen from the beginning of thrust.  This, the somewhat progressive thrust curve, and the short burn time all suggest inhibitor failure.  Not surprising, given the abuse heaped upon this poor propellant grain.  I need to find an elegant way to make these grains.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K28" sqref="K28"/>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s>
  <sheetData>
    <row r="1" spans="1:3" ht="12.75">
      <c r="A1" t="s">
        <v>92</v>
      </c>
      <c r="C1" t="s">
        <v>90</v>
      </c>
    </row>
    <row r="4" ht="12.75">
      <c r="C4" t="s">
        <v>86</v>
      </c>
    </row>
    <row r="5" ht="12.75">
      <c r="C5" t="s">
        <v>79</v>
      </c>
    </row>
    <row r="6" ht="12.75">
      <c r="C6" t="s">
        <v>93</v>
      </c>
    </row>
    <row r="7" ht="12.75">
      <c r="C7" t="s">
        <v>94</v>
      </c>
    </row>
    <row r="8" spans="3:7" ht="12.75">
      <c r="C8" t="s">
        <v>8</v>
      </c>
      <c r="F8" t="s">
        <v>8</v>
      </c>
      <c r="G8" t="s">
        <v>8</v>
      </c>
    </row>
    <row r="9" spans="9:13" ht="12.75">
      <c r="I9" t="s">
        <v>51</v>
      </c>
      <c r="J9">
        <v>1</v>
      </c>
      <c r="K9">
        <v>2</v>
      </c>
      <c r="L9">
        <v>3</v>
      </c>
      <c r="M9">
        <v>4</v>
      </c>
    </row>
    <row r="10" spans="9:10" ht="12.75">
      <c r="I10" t="s">
        <v>15</v>
      </c>
      <c r="J10" s="5" t="s">
        <v>77</v>
      </c>
    </row>
    <row r="11" ht="12.75">
      <c r="I11" t="s">
        <v>16</v>
      </c>
    </row>
    <row r="12" spans="9:11" ht="12.75">
      <c r="I12" t="s">
        <v>17</v>
      </c>
      <c r="K12" t="s">
        <v>78</v>
      </c>
    </row>
    <row r="13" spans="11:19" ht="12.75">
      <c r="K13" t="s">
        <v>8</v>
      </c>
      <c r="N13" t="s">
        <v>46</v>
      </c>
      <c r="P13" t="s">
        <v>65</v>
      </c>
      <c r="R13">
        <f>1.24+(1.83*0.178)</f>
        <v>1.56574</v>
      </c>
      <c r="S13" t="s">
        <v>47</v>
      </c>
    </row>
    <row r="14" spans="9:18" ht="12.75">
      <c r="I14" t="s">
        <v>20</v>
      </c>
      <c r="J14">
        <v>3.74</v>
      </c>
      <c r="N14" s="1">
        <f>SUM(J14:M14)</f>
        <v>3.74</v>
      </c>
      <c r="O14" t="s">
        <v>13</v>
      </c>
      <c r="P14" t="s">
        <v>8</v>
      </c>
      <c r="R14" t="s">
        <v>81</v>
      </c>
    </row>
    <row r="15" spans="9:16" ht="12.75">
      <c r="I15" t="s">
        <v>18</v>
      </c>
      <c r="J15">
        <v>1.181</v>
      </c>
      <c r="N15" s="1">
        <f>AVERAGE(J15:M15)</f>
        <v>1.181</v>
      </c>
      <c r="O15" t="s">
        <v>13</v>
      </c>
      <c r="P15" t="s">
        <v>8</v>
      </c>
    </row>
    <row r="16" spans="9:15" ht="12.75">
      <c r="I16" t="s">
        <v>19</v>
      </c>
      <c r="J16">
        <v>0.375</v>
      </c>
      <c r="N16" s="1">
        <f>AVERAGE(J16:M16)</f>
        <v>0.375</v>
      </c>
      <c r="O16" t="s">
        <v>58</v>
      </c>
    </row>
    <row r="17" spans="9:16" ht="12.75">
      <c r="I17" t="s">
        <v>55</v>
      </c>
      <c r="J17">
        <v>102</v>
      </c>
      <c r="N17" s="1">
        <f>SUM(J17:M17)</f>
        <v>102</v>
      </c>
      <c r="O17" t="s">
        <v>26</v>
      </c>
      <c r="P17" t="s">
        <v>8</v>
      </c>
    </row>
    <row r="18" spans="9:15" ht="12.75">
      <c r="I18" t="s">
        <v>40</v>
      </c>
      <c r="J18">
        <v>0.806</v>
      </c>
      <c r="N18" s="1">
        <f>AVERAGE(J18:L18)</f>
        <v>0.806</v>
      </c>
      <c r="O18" t="s">
        <v>13</v>
      </c>
    </row>
    <row r="19" spans="9:15" ht="12.75">
      <c r="I19" t="s">
        <v>45</v>
      </c>
      <c r="J19">
        <v>102</v>
      </c>
      <c r="K19">
        <f>K17-(R13*K14)</f>
        <v>0</v>
      </c>
      <c r="L19">
        <f>L17-(R13*L14)</f>
        <v>0</v>
      </c>
      <c r="M19">
        <f>M17-(R13*M14)</f>
        <v>0</v>
      </c>
      <c r="N19" s="1">
        <f>SUM(J19:M19)</f>
        <v>102</v>
      </c>
      <c r="O19" t="s">
        <v>26</v>
      </c>
    </row>
    <row r="21" spans="9:11" ht="12.75">
      <c r="I21" t="s">
        <v>11</v>
      </c>
      <c r="K21" t="s">
        <v>95</v>
      </c>
    </row>
    <row r="22" spans="9:11" ht="12.75">
      <c r="I22" t="s">
        <v>21</v>
      </c>
      <c r="J22" s="1">
        <v>0.218</v>
      </c>
      <c r="K22" t="s">
        <v>13</v>
      </c>
    </row>
    <row r="23" spans="9:11" ht="12.75">
      <c r="I23" t="s">
        <v>22</v>
      </c>
      <c r="J23">
        <v>0.218</v>
      </c>
      <c r="K23" t="s">
        <v>13</v>
      </c>
    </row>
    <row r="24" spans="9:11" ht="12.75">
      <c r="I24" t="s">
        <v>42</v>
      </c>
      <c r="J24" s="1">
        <f>J23-J22</f>
        <v>0</v>
      </c>
      <c r="K24" t="s">
        <v>13</v>
      </c>
    </row>
    <row r="26" spans="10:11" ht="12.75">
      <c r="J26" t="s">
        <v>23</v>
      </c>
      <c r="K26" t="s">
        <v>25</v>
      </c>
    </row>
    <row r="27" spans="9:14" ht="12.75">
      <c r="I27" t="s">
        <v>10</v>
      </c>
      <c r="J27">
        <v>171</v>
      </c>
      <c r="K27">
        <v>550</v>
      </c>
      <c r="L27" t="s">
        <v>56</v>
      </c>
      <c r="N27" t="s">
        <v>48</v>
      </c>
    </row>
    <row r="28" spans="9:15" ht="12.75">
      <c r="I28" t="s">
        <v>24</v>
      </c>
      <c r="J28" t="s">
        <v>8</v>
      </c>
      <c r="N28" t="s">
        <v>36</v>
      </c>
      <c r="O28">
        <f>((J22/2)^2)*PI()</f>
        <v>0.03732526231730033</v>
      </c>
    </row>
    <row r="29" spans="9:15" ht="12.75">
      <c r="I29" t="s">
        <v>12</v>
      </c>
      <c r="J29" t="s">
        <v>8</v>
      </c>
      <c r="L29" t="s">
        <v>8</v>
      </c>
      <c r="N29" t="s">
        <v>38</v>
      </c>
      <c r="O29">
        <f>C32/O28</f>
        <v>576.7831131898427</v>
      </c>
    </row>
    <row r="30" spans="9:14" ht="12.75">
      <c r="I30" t="s">
        <v>39</v>
      </c>
      <c r="J30">
        <f>(N18/C34)</f>
        <v>0.4752825552825553</v>
      </c>
      <c r="K30" t="s">
        <v>41</v>
      </c>
      <c r="N30" t="s">
        <v>49</v>
      </c>
    </row>
    <row r="31" ht="12.75">
      <c r="L31" t="s">
        <v>57</v>
      </c>
    </row>
    <row r="32" spans="1:9" ht="12.75">
      <c r="A32" t="s">
        <v>14</v>
      </c>
      <c r="C32" s="2">
        <f>MAX(Data!B10:B500)</f>
        <v>21.528581000000003</v>
      </c>
      <c r="D32" t="s">
        <v>33</v>
      </c>
      <c r="E32" t="s">
        <v>8</v>
      </c>
      <c r="G32" t="s">
        <v>8</v>
      </c>
      <c r="I32" t="s">
        <v>87</v>
      </c>
    </row>
    <row r="33" spans="1:7" ht="12.75">
      <c r="A33" t="s">
        <v>2</v>
      </c>
      <c r="C33" s="2">
        <f>AVERAGE(Data!B25:B432)</f>
        <v>13.48872939558823</v>
      </c>
      <c r="D33" t="s">
        <v>30</v>
      </c>
      <c r="F33" t="s">
        <v>8</v>
      </c>
      <c r="G33" t="s">
        <v>8</v>
      </c>
    </row>
    <row r="34" spans="1:4" ht="12.75">
      <c r="A34" t="s">
        <v>0</v>
      </c>
      <c r="C34" s="2">
        <f>(432-25)/240</f>
        <v>1.6958333333333333</v>
      </c>
      <c r="D34" t="s">
        <v>34</v>
      </c>
    </row>
    <row r="35" spans="1:6" ht="12.75">
      <c r="A35" t="s">
        <v>3</v>
      </c>
      <c r="C35" s="2">
        <f>((SUM(Data!B25:B432))/240)</f>
        <v>22.930839972499992</v>
      </c>
      <c r="D35" t="s">
        <v>4</v>
      </c>
      <c r="F35" t="s">
        <v>8</v>
      </c>
    </row>
    <row r="36" spans="3:9" ht="12.75">
      <c r="C36" s="2">
        <f>C35*4.448</f>
        <v>101.99637619767998</v>
      </c>
      <c r="D36" t="s">
        <v>5</v>
      </c>
      <c r="H36" t="s">
        <v>89</v>
      </c>
      <c r="I36" s="3"/>
    </row>
    <row r="37" spans="1:8" ht="12.75">
      <c r="A37" t="s">
        <v>6</v>
      </c>
      <c r="C37" s="1">
        <f>N19/1000</f>
        <v>0.102</v>
      </c>
      <c r="D37" t="s">
        <v>54</v>
      </c>
      <c r="H37" t="s">
        <v>84</v>
      </c>
    </row>
    <row r="38" spans="1:8" ht="12.75">
      <c r="A38" t="s">
        <v>8</v>
      </c>
      <c r="C38" s="3">
        <f>C37/453.54*1000</f>
        <v>0.22489747321074213</v>
      </c>
      <c r="D38" t="s">
        <v>9</v>
      </c>
      <c r="H38" t="s">
        <v>85</v>
      </c>
    </row>
    <row r="39" spans="1:4" ht="12.75">
      <c r="A39" t="s">
        <v>7</v>
      </c>
      <c r="C39" s="2">
        <f>(C36/C37)/9.8</f>
        <v>102.03719107410961</v>
      </c>
      <c r="D39" t="s">
        <v>1</v>
      </c>
    </row>
    <row r="40" spans="8:12" ht="12.75">
      <c r="H40" t="s">
        <v>50</v>
      </c>
      <c r="I40" t="s">
        <v>27</v>
      </c>
      <c r="J40" t="s">
        <v>28</v>
      </c>
      <c r="K40" t="s">
        <v>29</v>
      </c>
      <c r="L40" t="s">
        <v>44</v>
      </c>
    </row>
    <row r="41" spans="1:9" ht="12.75">
      <c r="A41" s="4"/>
      <c r="H41">
        <v>0</v>
      </c>
      <c r="I41" s="3">
        <v>0.001</v>
      </c>
    </row>
    <row r="42" spans="8:12" ht="12.75">
      <c r="H42">
        <v>3.15</v>
      </c>
      <c r="I42" s="3">
        <v>0.118</v>
      </c>
      <c r="J42">
        <f aca="true" t="shared" si="0" ref="J42:J48">(I42)/H42</f>
        <v>0.03746031746031746</v>
      </c>
      <c r="K42">
        <f aca="true" t="shared" si="1" ref="K42:K51">1/J42</f>
        <v>26.69491525423729</v>
      </c>
      <c r="L42">
        <f>1/((I42-I41)/H42)</f>
        <v>26.923076923076923</v>
      </c>
    </row>
    <row r="43" spans="8:12" ht="12.75">
      <c r="H43">
        <v>13.15</v>
      </c>
      <c r="I43" s="3">
        <v>0.485</v>
      </c>
      <c r="J43">
        <f t="shared" si="0"/>
        <v>0.03688212927756654</v>
      </c>
      <c r="K43">
        <f t="shared" si="1"/>
        <v>27.11340206185567</v>
      </c>
      <c r="L43">
        <f>1/((I43-I41)/H43)</f>
        <v>27.169421487603305</v>
      </c>
    </row>
    <row r="44" spans="1:12" ht="12.75">
      <c r="A44" t="s">
        <v>32</v>
      </c>
      <c r="H44">
        <v>23.15</v>
      </c>
      <c r="I44" s="3">
        <v>0.857</v>
      </c>
      <c r="J44">
        <f t="shared" si="0"/>
        <v>0.037019438444924405</v>
      </c>
      <c r="K44">
        <f t="shared" si="1"/>
        <v>27.012835472578764</v>
      </c>
      <c r="L44">
        <f>1/((I44-I41)/H44)</f>
        <v>27.044392523364483</v>
      </c>
    </row>
    <row r="45" spans="1:12" ht="12.75">
      <c r="A45" t="s">
        <v>35</v>
      </c>
      <c r="H45">
        <v>33.15</v>
      </c>
      <c r="I45" s="3">
        <v>1.23</v>
      </c>
      <c r="J45">
        <f t="shared" si="0"/>
        <v>0.037104072398190045</v>
      </c>
      <c r="K45">
        <f t="shared" si="1"/>
        <v>26.951219512195124</v>
      </c>
      <c r="L45">
        <f>1/((I45-I41)/H45)</f>
        <v>26.97314890154597</v>
      </c>
    </row>
    <row r="46" spans="8:12" ht="12.75">
      <c r="H46">
        <v>43.15</v>
      </c>
      <c r="I46" s="3">
        <v>1.6</v>
      </c>
      <c r="J46">
        <f t="shared" si="0"/>
        <v>0.037079953650057944</v>
      </c>
      <c r="K46">
        <f t="shared" si="1"/>
        <v>26.968749999999996</v>
      </c>
      <c r="L46">
        <f>1/((I46-I41)/H46)</f>
        <v>26.985616010006247</v>
      </c>
    </row>
    <row r="47" spans="1:12" ht="12.75">
      <c r="A47" t="s">
        <v>8</v>
      </c>
      <c r="G47" t="s">
        <v>8</v>
      </c>
      <c r="H47">
        <v>53.15</v>
      </c>
      <c r="I47" s="3">
        <v>1.992</v>
      </c>
      <c r="J47">
        <f t="shared" si="0"/>
        <v>0.03747883349012229</v>
      </c>
      <c r="K47">
        <f t="shared" si="1"/>
        <v>26.681726907630523</v>
      </c>
      <c r="L47">
        <f>1/((I47-I41)/H47)</f>
        <v>26.695128076343543</v>
      </c>
    </row>
    <row r="48" spans="8:12" ht="12.75">
      <c r="H48">
        <v>63.15</v>
      </c>
      <c r="I48" s="3">
        <v>2.365</v>
      </c>
      <c r="J48">
        <f t="shared" si="0"/>
        <v>0.037450514647664294</v>
      </c>
      <c r="K48">
        <f t="shared" si="1"/>
        <v>26.701902748414373</v>
      </c>
      <c r="L48">
        <f>1/((I48-I41)/H48)</f>
        <v>26.713197969543142</v>
      </c>
    </row>
    <row r="49" spans="8:12" ht="12.75">
      <c r="H49">
        <v>73.15</v>
      </c>
      <c r="I49" s="3">
        <v>2.725</v>
      </c>
      <c r="J49">
        <f>(I49)/H49</f>
        <v>0.03725222146274778</v>
      </c>
      <c r="K49">
        <f t="shared" si="1"/>
        <v>26.844036697247706</v>
      </c>
      <c r="L49">
        <f>1/((I49-I41)/H49)</f>
        <v>26.853891336270195</v>
      </c>
    </row>
    <row r="50" spans="1:12" ht="12.75">
      <c r="A50" t="s">
        <v>59</v>
      </c>
      <c r="H50">
        <v>83.15</v>
      </c>
      <c r="I50" s="3">
        <v>3.138</v>
      </c>
      <c r="J50">
        <f>(I50)/H50</f>
        <v>0.03773902585688514</v>
      </c>
      <c r="K50">
        <f t="shared" si="1"/>
        <v>26.497769279796053</v>
      </c>
      <c r="L50">
        <f>1/((I50-I41)/H50)</f>
        <v>26.50621613006057</v>
      </c>
    </row>
    <row r="51" spans="1:12" ht="12.75">
      <c r="A51" t="s">
        <v>60</v>
      </c>
      <c r="B51">
        <v>2.919</v>
      </c>
      <c r="C51" t="s">
        <v>63</v>
      </c>
      <c r="D51">
        <f>B52-B51</f>
        <v>1.201</v>
      </c>
      <c r="E51" t="s">
        <v>64</v>
      </c>
      <c r="H51">
        <v>93.15</v>
      </c>
      <c r="I51" s="3">
        <v>3.508</v>
      </c>
      <c r="J51">
        <f>(I51)/H51</f>
        <v>0.03765968867418142</v>
      </c>
      <c r="K51">
        <f t="shared" si="1"/>
        <v>26.553591790193845</v>
      </c>
      <c r="L51">
        <f>1/((I51-I41)/H51)</f>
        <v>26.561163387510693</v>
      </c>
    </row>
    <row r="52" spans="1:12" ht="12.75">
      <c r="A52" t="s">
        <v>61</v>
      </c>
      <c r="B52">
        <v>4.12</v>
      </c>
      <c r="H52" t="s">
        <v>76</v>
      </c>
      <c r="I52" t="s">
        <v>8</v>
      </c>
      <c r="J52">
        <f>AVERAGE(J44:J50)</f>
        <v>0.037303437135798846</v>
      </c>
      <c r="K52">
        <f>AVERAGE(K44:K51)</f>
        <v>26.776479051007048</v>
      </c>
      <c r="L52">
        <f>AVERAGE(L43:L51)</f>
        <v>26.833575091360906</v>
      </c>
    </row>
    <row r="53" spans="1:8" ht="12.75">
      <c r="A53" t="s">
        <v>62</v>
      </c>
      <c r="B53">
        <v>6.12</v>
      </c>
      <c r="C53" t="s">
        <v>0</v>
      </c>
      <c r="D53">
        <f>B53-B52</f>
        <v>2</v>
      </c>
      <c r="E53" t="s">
        <v>64</v>
      </c>
      <c r="H53" t="s">
        <v>80</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21"/>
  <sheetViews>
    <sheetView workbookViewId="0" topLeftCell="A1">
      <selection activeCell="A2" sqref="A2"/>
    </sheetView>
  </sheetViews>
  <sheetFormatPr defaultColWidth="9.140625" defaultRowHeight="12.75"/>
  <cols>
    <col min="2" max="2" width="11.140625" style="0" bestFit="1" customWidth="1"/>
  </cols>
  <sheetData>
    <row r="1" ht="12.75">
      <c r="A1" t="s">
        <v>91</v>
      </c>
    </row>
    <row r="2" ht="12.75">
      <c r="A2" t="s">
        <v>83</v>
      </c>
    </row>
    <row r="9" spans="1:5" ht="12.75">
      <c r="A9" t="s">
        <v>27</v>
      </c>
      <c r="B9" t="s">
        <v>31</v>
      </c>
      <c r="D9" t="s">
        <v>37</v>
      </c>
      <c r="E9" t="s">
        <v>43</v>
      </c>
    </row>
    <row r="10" spans="1:5" ht="12.75">
      <c r="A10" s="6">
        <v>0.030518</v>
      </c>
      <c r="B10" s="1">
        <f>(A10*16.27)-0.2781</f>
        <v>0.21842785999999997</v>
      </c>
      <c r="D10" s="2">
        <f>MAX(B10:B384)</f>
        <v>21.528581000000003</v>
      </c>
      <c r="E10">
        <f>D10/10</f>
        <v>2.1528581000000004</v>
      </c>
    </row>
    <row r="11" spans="1:2" ht="12.75">
      <c r="A11" s="6">
        <v>0.031738</v>
      </c>
      <c r="B11" s="1">
        <f aca="true" t="shared" si="0" ref="B11:B74">(A11*16.27)-0.2781</f>
        <v>0.23827726000000005</v>
      </c>
    </row>
    <row r="12" spans="1:2" ht="12.75">
      <c r="A12" s="6">
        <v>0.031738</v>
      </c>
      <c r="B12" s="1">
        <f t="shared" si="0"/>
        <v>0.23827726000000005</v>
      </c>
    </row>
    <row r="13" spans="1:4" ht="12.75">
      <c r="A13" s="6">
        <v>0.032959</v>
      </c>
      <c r="B13" s="1">
        <f t="shared" si="0"/>
        <v>0.25814293</v>
      </c>
      <c r="D13" t="s">
        <v>8</v>
      </c>
    </row>
    <row r="14" spans="1:4" ht="12.75">
      <c r="A14" s="6">
        <v>0.032959</v>
      </c>
      <c r="B14" s="1">
        <f t="shared" si="0"/>
        <v>0.25814293</v>
      </c>
      <c r="D14" t="s">
        <v>8</v>
      </c>
    </row>
    <row r="15" spans="1:4" ht="12.75">
      <c r="A15" s="6">
        <v>0.03418</v>
      </c>
      <c r="B15" s="1">
        <f t="shared" si="0"/>
        <v>0.27800860000000005</v>
      </c>
      <c r="D15" t="s">
        <v>8</v>
      </c>
    </row>
    <row r="16" spans="1:2" ht="12.75">
      <c r="A16" s="6">
        <v>0.03418</v>
      </c>
      <c r="B16" s="1">
        <f t="shared" si="0"/>
        <v>0.27800860000000005</v>
      </c>
    </row>
    <row r="17" spans="1:2" ht="12.75">
      <c r="A17" s="6">
        <v>0.036621</v>
      </c>
      <c r="B17" s="1">
        <f t="shared" si="0"/>
        <v>0.31772367</v>
      </c>
    </row>
    <row r="18" spans="1:2" ht="12.75">
      <c r="A18" s="6">
        <v>0.039063</v>
      </c>
      <c r="B18" s="1">
        <f t="shared" si="0"/>
        <v>0.35745501</v>
      </c>
    </row>
    <row r="19" spans="1:2" ht="12.75">
      <c r="A19" s="6">
        <v>0.041504</v>
      </c>
      <c r="B19" s="1">
        <f t="shared" si="0"/>
        <v>0.39717008</v>
      </c>
    </row>
    <row r="20" spans="1:2" ht="12.75">
      <c r="A20" s="6">
        <v>0.05249</v>
      </c>
      <c r="B20" s="1">
        <f t="shared" si="0"/>
        <v>0.5759123</v>
      </c>
    </row>
    <row r="21" spans="1:2" ht="12.75">
      <c r="A21" s="6">
        <v>0.26489</v>
      </c>
      <c r="B21" s="1">
        <f t="shared" si="0"/>
        <v>4.0316602999999995</v>
      </c>
    </row>
    <row r="22" spans="1:2" ht="12.75">
      <c r="A22" s="6">
        <v>-0.013428</v>
      </c>
      <c r="B22" s="1">
        <f t="shared" si="0"/>
        <v>-0.49657356</v>
      </c>
    </row>
    <row r="23" spans="1:2" ht="12.75">
      <c r="A23" s="6">
        <v>0.0061035</v>
      </c>
      <c r="B23" s="1">
        <f t="shared" si="0"/>
        <v>-0.178796055</v>
      </c>
    </row>
    <row r="24" spans="1:2" ht="12.75">
      <c r="A24" s="6">
        <v>0.36499</v>
      </c>
      <c r="B24" s="1">
        <f t="shared" si="0"/>
        <v>5.660287299999999</v>
      </c>
    </row>
    <row r="25" spans="1:3" ht="12.75">
      <c r="A25" s="6">
        <v>0.18799</v>
      </c>
      <c r="B25" s="1">
        <f t="shared" si="0"/>
        <v>2.7804972999999995</v>
      </c>
      <c r="C25" t="s">
        <v>52</v>
      </c>
    </row>
    <row r="26" spans="1:2" ht="12.75">
      <c r="A26" s="6">
        <v>0.38452</v>
      </c>
      <c r="B26" s="1">
        <f t="shared" si="0"/>
        <v>5.978040399999999</v>
      </c>
    </row>
    <row r="27" spans="1:2" ht="12.75">
      <c r="A27" s="6">
        <v>0.40894</v>
      </c>
      <c r="B27" s="1">
        <f t="shared" si="0"/>
        <v>6.3753538</v>
      </c>
    </row>
    <row r="28" spans="1:2" ht="12.75">
      <c r="A28" s="6">
        <v>0.48828</v>
      </c>
      <c r="B28" s="1">
        <f t="shared" si="0"/>
        <v>7.666215599999999</v>
      </c>
    </row>
    <row r="29" spans="1:2" ht="12.75">
      <c r="A29" s="6">
        <v>0.55908</v>
      </c>
      <c r="B29" s="1">
        <f t="shared" si="0"/>
        <v>8.8181316</v>
      </c>
    </row>
    <row r="30" spans="1:2" ht="12.75">
      <c r="A30" s="6">
        <v>0.66406</v>
      </c>
      <c r="B30" s="1">
        <f t="shared" si="0"/>
        <v>10.526156199999999</v>
      </c>
    </row>
    <row r="31" spans="1:2" ht="12.75">
      <c r="A31" s="6">
        <v>0.77148</v>
      </c>
      <c r="B31" s="1">
        <f t="shared" si="0"/>
        <v>12.2738796</v>
      </c>
    </row>
    <row r="32" spans="1:2" ht="12.75">
      <c r="A32" s="6">
        <v>0.84961</v>
      </c>
      <c r="B32" s="1">
        <f t="shared" si="0"/>
        <v>13.5450547</v>
      </c>
    </row>
    <row r="33" spans="1:2" ht="12.75">
      <c r="A33" s="6">
        <v>0.92651</v>
      </c>
      <c r="B33" s="1">
        <f t="shared" si="0"/>
        <v>14.796217699999998</v>
      </c>
    </row>
    <row r="34" spans="1:2" ht="12.75">
      <c r="A34" s="6">
        <v>0.98145</v>
      </c>
      <c r="B34" s="1">
        <f t="shared" si="0"/>
        <v>15.6900915</v>
      </c>
    </row>
    <row r="35" spans="1:2" ht="12.75">
      <c r="A35" s="6">
        <v>1.0303</v>
      </c>
      <c r="B35" s="1">
        <f t="shared" si="0"/>
        <v>16.484881</v>
      </c>
    </row>
    <row r="36" spans="1:2" ht="12.75">
      <c r="A36" s="6">
        <v>1.0852</v>
      </c>
      <c r="B36" s="1">
        <f t="shared" si="0"/>
        <v>17.378104</v>
      </c>
    </row>
    <row r="37" spans="1:2" ht="12.75">
      <c r="A37" s="6">
        <v>1.134</v>
      </c>
      <c r="B37" s="1">
        <f t="shared" si="0"/>
        <v>18.17208</v>
      </c>
    </row>
    <row r="38" spans="1:2" ht="12.75">
      <c r="A38" s="6">
        <v>1.1633</v>
      </c>
      <c r="B38" s="1">
        <f t="shared" si="0"/>
        <v>18.648791000000003</v>
      </c>
    </row>
    <row r="39" spans="1:2" ht="12.75">
      <c r="A39" s="6">
        <v>1.2305</v>
      </c>
      <c r="B39" s="1">
        <f t="shared" si="0"/>
        <v>19.742135</v>
      </c>
    </row>
    <row r="40" spans="1:2" ht="12.75">
      <c r="A40" s="6">
        <v>1.2427</v>
      </c>
      <c r="B40" s="1">
        <f t="shared" si="0"/>
        <v>19.940629</v>
      </c>
    </row>
    <row r="41" spans="1:2" ht="12.75">
      <c r="A41" s="6">
        <v>1.2439</v>
      </c>
      <c r="B41" s="1">
        <f t="shared" si="0"/>
        <v>19.960153000000002</v>
      </c>
    </row>
    <row r="42" spans="1:2" ht="12.75">
      <c r="A42" s="6">
        <v>1.2463</v>
      </c>
      <c r="B42" s="1">
        <f t="shared" si="0"/>
        <v>19.999201</v>
      </c>
    </row>
    <row r="43" spans="1:2" ht="12.75">
      <c r="A43" s="6">
        <v>1.2463</v>
      </c>
      <c r="B43" s="1">
        <f t="shared" si="0"/>
        <v>19.999201</v>
      </c>
    </row>
    <row r="44" spans="1:2" ht="12.75">
      <c r="A44" s="6">
        <v>1.2463</v>
      </c>
      <c r="B44" s="1">
        <f t="shared" si="0"/>
        <v>19.999201</v>
      </c>
    </row>
    <row r="45" spans="1:2" ht="12.75">
      <c r="A45" s="6">
        <v>1.2476</v>
      </c>
      <c r="B45" s="1">
        <f t="shared" si="0"/>
        <v>20.020352000000003</v>
      </c>
    </row>
    <row r="46" spans="1:2" ht="12.75">
      <c r="A46" s="6">
        <v>1.2463</v>
      </c>
      <c r="B46" s="1">
        <f t="shared" si="0"/>
        <v>19.999201</v>
      </c>
    </row>
    <row r="47" spans="1:2" ht="12.75">
      <c r="A47" s="6">
        <v>1.2463</v>
      </c>
      <c r="B47" s="1">
        <f t="shared" si="0"/>
        <v>19.999201</v>
      </c>
    </row>
    <row r="48" spans="1:2" ht="12.75">
      <c r="A48" s="6">
        <v>1.2451</v>
      </c>
      <c r="B48" s="1">
        <f t="shared" si="0"/>
        <v>19.979677000000002</v>
      </c>
    </row>
    <row r="49" spans="1:2" ht="12.75">
      <c r="A49" s="6">
        <v>1.2451</v>
      </c>
      <c r="B49" s="1">
        <f t="shared" si="0"/>
        <v>19.979677000000002</v>
      </c>
    </row>
    <row r="50" spans="1:2" ht="12.75">
      <c r="A50" s="6">
        <v>1.2451</v>
      </c>
      <c r="B50" s="1">
        <f t="shared" si="0"/>
        <v>19.979677000000002</v>
      </c>
    </row>
    <row r="51" spans="1:2" ht="12.75">
      <c r="A51" s="6">
        <v>1.2439</v>
      </c>
      <c r="B51" s="1">
        <f t="shared" si="0"/>
        <v>19.960153000000002</v>
      </c>
    </row>
    <row r="52" spans="1:2" ht="12.75">
      <c r="A52" s="6">
        <v>1.2439</v>
      </c>
      <c r="B52" s="1">
        <f t="shared" si="0"/>
        <v>19.960153000000002</v>
      </c>
    </row>
    <row r="53" spans="1:2" ht="12.75">
      <c r="A53" s="6">
        <v>1.2439</v>
      </c>
      <c r="B53" s="1">
        <f t="shared" si="0"/>
        <v>19.960153000000002</v>
      </c>
    </row>
    <row r="54" spans="1:2" ht="12.75">
      <c r="A54" s="6">
        <v>1.2439</v>
      </c>
      <c r="B54" s="1">
        <f t="shared" si="0"/>
        <v>19.960153000000002</v>
      </c>
    </row>
    <row r="55" spans="1:2" ht="12.75">
      <c r="A55" s="6">
        <v>1.2439</v>
      </c>
      <c r="B55" s="1">
        <f t="shared" si="0"/>
        <v>19.960153000000002</v>
      </c>
    </row>
    <row r="56" spans="1:2" ht="12.75">
      <c r="A56" s="6">
        <v>1.2439</v>
      </c>
      <c r="B56" s="1">
        <f t="shared" si="0"/>
        <v>19.960153000000002</v>
      </c>
    </row>
    <row r="57" spans="1:2" ht="12.75">
      <c r="A57" s="6">
        <v>1.2439</v>
      </c>
      <c r="B57" s="1">
        <f t="shared" si="0"/>
        <v>19.960153000000002</v>
      </c>
    </row>
    <row r="58" spans="1:2" ht="12.75">
      <c r="A58" s="6">
        <v>1.2451</v>
      </c>
      <c r="B58" s="1">
        <f t="shared" si="0"/>
        <v>19.979677000000002</v>
      </c>
    </row>
    <row r="59" spans="1:2" ht="12.75">
      <c r="A59" s="6">
        <v>1.2451</v>
      </c>
      <c r="B59" s="1">
        <f t="shared" si="0"/>
        <v>19.979677000000002</v>
      </c>
    </row>
    <row r="60" spans="1:2" ht="12.75">
      <c r="A60" s="6">
        <v>1.2463</v>
      </c>
      <c r="B60" s="1">
        <f t="shared" si="0"/>
        <v>19.999201</v>
      </c>
    </row>
    <row r="61" spans="1:2" ht="12.75">
      <c r="A61" s="6">
        <v>1.2476</v>
      </c>
      <c r="B61" s="1">
        <f t="shared" si="0"/>
        <v>20.020352000000003</v>
      </c>
    </row>
    <row r="62" spans="1:2" ht="12.75">
      <c r="A62" s="6">
        <v>1.2476</v>
      </c>
      <c r="B62" s="1">
        <f t="shared" si="0"/>
        <v>20.020352000000003</v>
      </c>
    </row>
    <row r="63" spans="1:2" ht="12.75">
      <c r="A63" s="6">
        <v>1.2488</v>
      </c>
      <c r="B63" s="1">
        <f t="shared" si="0"/>
        <v>20.039876</v>
      </c>
    </row>
    <row r="64" spans="1:2" ht="12.75">
      <c r="A64" s="6">
        <v>1.2512</v>
      </c>
      <c r="B64" s="1">
        <f t="shared" si="0"/>
        <v>20.078924000000004</v>
      </c>
    </row>
    <row r="65" spans="1:2" ht="12.75">
      <c r="A65" s="6">
        <v>1.2512</v>
      </c>
      <c r="B65" s="1">
        <f t="shared" si="0"/>
        <v>20.078924000000004</v>
      </c>
    </row>
    <row r="66" spans="1:2" ht="12.75">
      <c r="A66" s="6">
        <v>1.2537</v>
      </c>
      <c r="B66" s="1">
        <f t="shared" si="0"/>
        <v>20.119599</v>
      </c>
    </row>
    <row r="67" spans="1:2" ht="12.75">
      <c r="A67" s="6">
        <v>1.2561</v>
      </c>
      <c r="B67" s="1">
        <f t="shared" si="0"/>
        <v>20.158647000000002</v>
      </c>
    </row>
    <row r="68" spans="1:2" ht="12.75">
      <c r="A68" s="6">
        <v>1.2573</v>
      </c>
      <c r="B68" s="1">
        <f t="shared" si="0"/>
        <v>20.178171000000003</v>
      </c>
    </row>
    <row r="69" spans="1:2" ht="12.75">
      <c r="A69" s="6">
        <v>1.2585</v>
      </c>
      <c r="B69" s="1">
        <f t="shared" si="0"/>
        <v>20.197695</v>
      </c>
    </row>
    <row r="70" spans="1:2" ht="12.75">
      <c r="A70" s="6">
        <v>1.261</v>
      </c>
      <c r="B70" s="1">
        <f t="shared" si="0"/>
        <v>20.23837</v>
      </c>
    </row>
    <row r="71" spans="1:2" ht="12.75">
      <c r="A71" s="6">
        <v>1.2634</v>
      </c>
      <c r="B71" s="1">
        <f t="shared" si="0"/>
        <v>20.277418</v>
      </c>
    </row>
    <row r="72" spans="1:2" ht="12.75">
      <c r="A72" s="6">
        <v>1.2646</v>
      </c>
      <c r="B72" s="1">
        <f t="shared" si="0"/>
        <v>20.296942</v>
      </c>
    </row>
    <row r="73" spans="1:2" ht="12.75">
      <c r="A73" s="6">
        <v>1.2659</v>
      </c>
      <c r="B73" s="1">
        <f t="shared" si="0"/>
        <v>20.318093</v>
      </c>
    </row>
    <row r="74" spans="1:2" ht="12.75">
      <c r="A74" s="6">
        <v>1.2671</v>
      </c>
      <c r="B74" s="1">
        <f t="shared" si="0"/>
        <v>20.337616999999998</v>
      </c>
    </row>
    <row r="75" spans="1:2" ht="12.75">
      <c r="A75" s="6">
        <v>1.2695</v>
      </c>
      <c r="B75" s="1">
        <f aca="true" t="shared" si="1" ref="B75:B138">(A75*16.27)-0.2781</f>
        <v>20.376665000000003</v>
      </c>
    </row>
    <row r="76" spans="1:2" ht="12.75">
      <c r="A76" s="6">
        <v>1.272</v>
      </c>
      <c r="B76" s="1">
        <f t="shared" si="1"/>
        <v>20.417340000000003</v>
      </c>
    </row>
    <row r="77" spans="1:2" ht="12.75">
      <c r="A77" s="6">
        <v>1.272</v>
      </c>
      <c r="B77" s="1">
        <f t="shared" si="1"/>
        <v>20.417340000000003</v>
      </c>
    </row>
    <row r="78" spans="1:2" ht="12.75">
      <c r="A78" s="6">
        <v>1.2732</v>
      </c>
      <c r="B78" s="1">
        <f t="shared" si="1"/>
        <v>20.436864000000003</v>
      </c>
    </row>
    <row r="79" spans="1:2" ht="12.75">
      <c r="A79" s="6">
        <v>1.2769</v>
      </c>
      <c r="B79" s="1">
        <f t="shared" si="1"/>
        <v>20.497063</v>
      </c>
    </row>
    <row r="80" spans="1:2" ht="12.75">
      <c r="A80" s="6">
        <v>1.2744</v>
      </c>
      <c r="B80" s="1">
        <f t="shared" si="1"/>
        <v>20.456388</v>
      </c>
    </row>
    <row r="81" spans="1:2" ht="12.75">
      <c r="A81" s="6">
        <v>1.2769</v>
      </c>
      <c r="B81" s="1">
        <f t="shared" si="1"/>
        <v>20.497063</v>
      </c>
    </row>
    <row r="82" spans="1:2" ht="12.75">
      <c r="A82" s="6">
        <v>1.2781</v>
      </c>
      <c r="B82" s="1">
        <f t="shared" si="1"/>
        <v>20.516587</v>
      </c>
    </row>
    <row r="83" spans="1:2" ht="12.75">
      <c r="A83" s="6">
        <v>1.2793</v>
      </c>
      <c r="B83" s="1">
        <f t="shared" si="1"/>
        <v>20.536111000000002</v>
      </c>
    </row>
    <row r="84" spans="1:2" ht="12.75">
      <c r="A84" s="6">
        <v>1.2793</v>
      </c>
      <c r="B84" s="1">
        <f t="shared" si="1"/>
        <v>20.536111000000002</v>
      </c>
    </row>
    <row r="85" spans="1:2" ht="12.75">
      <c r="A85" s="6">
        <v>1.2817</v>
      </c>
      <c r="B85" s="1">
        <f t="shared" si="1"/>
        <v>20.575159000000003</v>
      </c>
    </row>
    <row r="86" spans="1:2" ht="12.75">
      <c r="A86" s="6">
        <v>1.2817</v>
      </c>
      <c r="B86" s="1">
        <f t="shared" si="1"/>
        <v>20.575159000000003</v>
      </c>
    </row>
    <row r="87" spans="1:2" ht="12.75">
      <c r="A87" s="6">
        <v>1.2842</v>
      </c>
      <c r="B87" s="1">
        <f t="shared" si="1"/>
        <v>20.615834</v>
      </c>
    </row>
    <row r="88" spans="1:2" ht="12.75">
      <c r="A88" s="6">
        <v>1.283</v>
      </c>
      <c r="B88" s="1">
        <f t="shared" si="1"/>
        <v>20.59631</v>
      </c>
    </row>
    <row r="89" spans="1:2" ht="12.75">
      <c r="A89" s="6">
        <v>1.2854</v>
      </c>
      <c r="B89" s="1">
        <f t="shared" si="1"/>
        <v>20.635358000000004</v>
      </c>
    </row>
    <row r="90" spans="1:2" ht="12.75">
      <c r="A90" s="6">
        <v>1.2878</v>
      </c>
      <c r="B90" s="1">
        <f t="shared" si="1"/>
        <v>20.674406</v>
      </c>
    </row>
    <row r="91" spans="1:2" ht="12.75">
      <c r="A91" s="6">
        <v>1.2927</v>
      </c>
      <c r="B91" s="1">
        <f t="shared" si="1"/>
        <v>20.754129</v>
      </c>
    </row>
    <row r="92" spans="1:2" ht="12.75">
      <c r="A92" s="6">
        <v>1.2976</v>
      </c>
      <c r="B92" s="1">
        <f t="shared" si="1"/>
        <v>20.833852000000004</v>
      </c>
    </row>
    <row r="93" spans="1:2" ht="12.75">
      <c r="A93" s="6">
        <v>1.3</v>
      </c>
      <c r="B93" s="1">
        <f t="shared" si="1"/>
        <v>20.8729</v>
      </c>
    </row>
    <row r="94" spans="1:2" ht="12.75">
      <c r="A94" s="6">
        <v>1.3013</v>
      </c>
      <c r="B94" s="1">
        <f t="shared" si="1"/>
        <v>20.894051</v>
      </c>
    </row>
    <row r="95" spans="1:2" ht="12.75">
      <c r="A95" s="6">
        <v>1.3049</v>
      </c>
      <c r="B95" s="1">
        <f t="shared" si="1"/>
        <v>20.952623</v>
      </c>
    </row>
    <row r="96" spans="1:2" ht="12.75">
      <c r="A96" s="6">
        <v>1.3062</v>
      </c>
      <c r="B96" s="1">
        <f t="shared" si="1"/>
        <v>20.973774000000002</v>
      </c>
    </row>
    <row r="97" spans="1:2" ht="12.75">
      <c r="A97" s="6">
        <v>1.3098</v>
      </c>
      <c r="B97" s="1">
        <f t="shared" si="1"/>
        <v>21.032346000000004</v>
      </c>
    </row>
    <row r="98" spans="1:2" ht="12.75">
      <c r="A98" s="6">
        <v>1.3123</v>
      </c>
      <c r="B98" s="1">
        <f t="shared" si="1"/>
        <v>21.073021</v>
      </c>
    </row>
    <row r="99" spans="1:3" ht="12.75">
      <c r="A99" s="6">
        <v>1.3159</v>
      </c>
      <c r="B99" s="1">
        <f t="shared" si="1"/>
        <v>21.131593000000002</v>
      </c>
      <c r="C99" t="s">
        <v>8</v>
      </c>
    </row>
    <row r="100" spans="1:2" ht="12.75">
      <c r="A100" s="6">
        <v>1.3208</v>
      </c>
      <c r="B100" s="1">
        <f t="shared" si="1"/>
        <v>21.211316</v>
      </c>
    </row>
    <row r="101" spans="1:2" ht="12.75">
      <c r="A101" s="6">
        <v>1.322</v>
      </c>
      <c r="B101" s="1">
        <f t="shared" si="1"/>
        <v>21.23084</v>
      </c>
    </row>
    <row r="102" spans="1:2" ht="12.75">
      <c r="A102" s="6">
        <v>1.3269</v>
      </c>
      <c r="B102" s="1">
        <f t="shared" si="1"/>
        <v>21.310563000000002</v>
      </c>
    </row>
    <row r="103" spans="1:2" ht="12.75">
      <c r="A103" s="6">
        <v>1.3306</v>
      </c>
      <c r="B103" s="1">
        <f t="shared" si="1"/>
        <v>21.370762000000003</v>
      </c>
    </row>
    <row r="104" spans="1:2" ht="12.75">
      <c r="A104" s="6">
        <v>1.3318</v>
      </c>
      <c r="B104" s="1">
        <f t="shared" si="1"/>
        <v>21.390286000000003</v>
      </c>
    </row>
    <row r="105" spans="1:2" ht="12.75">
      <c r="A105" s="6">
        <v>1.3342</v>
      </c>
      <c r="B105" s="1">
        <f t="shared" si="1"/>
        <v>21.429334</v>
      </c>
    </row>
    <row r="106" spans="1:2" ht="12.75">
      <c r="A106" s="6">
        <v>1.3367</v>
      </c>
      <c r="B106" s="1">
        <f t="shared" si="1"/>
        <v>21.470009</v>
      </c>
    </row>
    <row r="107" spans="1:2" ht="12.75">
      <c r="A107" s="6">
        <v>1.3391</v>
      </c>
      <c r="B107" s="1">
        <f t="shared" si="1"/>
        <v>21.509057</v>
      </c>
    </row>
    <row r="108" spans="1:2" ht="12.75">
      <c r="A108" s="6">
        <v>1.3391</v>
      </c>
      <c r="B108" s="1">
        <f t="shared" si="1"/>
        <v>21.509057</v>
      </c>
    </row>
    <row r="109" spans="1:2" ht="12.75">
      <c r="A109" s="6">
        <v>1.3403</v>
      </c>
      <c r="B109" s="1">
        <f t="shared" si="1"/>
        <v>21.528581000000003</v>
      </c>
    </row>
    <row r="110" spans="1:2" ht="12.75">
      <c r="A110" s="6">
        <v>1.3403</v>
      </c>
      <c r="B110" s="1">
        <f t="shared" si="1"/>
        <v>21.528581000000003</v>
      </c>
    </row>
    <row r="111" spans="1:2" ht="12.75">
      <c r="A111" s="6">
        <v>1.3403</v>
      </c>
      <c r="B111" s="1">
        <f t="shared" si="1"/>
        <v>21.528581000000003</v>
      </c>
    </row>
    <row r="112" spans="1:2" ht="12.75">
      <c r="A112" s="6">
        <v>1.3379</v>
      </c>
      <c r="B112" s="1">
        <f t="shared" si="1"/>
        <v>21.489533</v>
      </c>
    </row>
    <row r="113" spans="1:2" ht="12.75">
      <c r="A113" s="6">
        <v>1.3379</v>
      </c>
      <c r="B113" s="1">
        <f t="shared" si="1"/>
        <v>21.489533</v>
      </c>
    </row>
    <row r="114" spans="1:2" ht="12.75">
      <c r="A114" s="6">
        <v>1.3379</v>
      </c>
      <c r="B114" s="1">
        <f t="shared" si="1"/>
        <v>21.489533</v>
      </c>
    </row>
    <row r="115" spans="1:2" ht="12.75">
      <c r="A115" s="6">
        <v>1.3367</v>
      </c>
      <c r="B115" s="1">
        <f t="shared" si="1"/>
        <v>21.470009</v>
      </c>
    </row>
    <row r="116" spans="1:2" ht="12.75">
      <c r="A116" s="6">
        <v>1.3342</v>
      </c>
      <c r="B116" s="1">
        <f t="shared" si="1"/>
        <v>21.429334</v>
      </c>
    </row>
    <row r="117" spans="1:2" ht="12.75">
      <c r="A117" s="6">
        <v>1.3354</v>
      </c>
      <c r="B117" s="1">
        <f t="shared" si="1"/>
        <v>21.448858</v>
      </c>
    </row>
    <row r="118" spans="1:2" ht="12.75">
      <c r="A118" s="6">
        <v>1.3318</v>
      </c>
      <c r="B118" s="1">
        <f t="shared" si="1"/>
        <v>21.390286000000003</v>
      </c>
    </row>
    <row r="119" spans="1:2" ht="12.75">
      <c r="A119" s="6">
        <v>1.3306</v>
      </c>
      <c r="B119" s="1">
        <f t="shared" si="1"/>
        <v>21.370762000000003</v>
      </c>
    </row>
    <row r="120" spans="1:2" ht="12.75">
      <c r="A120" s="6">
        <v>1.3306</v>
      </c>
      <c r="B120" s="1">
        <f t="shared" si="1"/>
        <v>21.370762000000003</v>
      </c>
    </row>
    <row r="121" spans="1:2" ht="12.75">
      <c r="A121" s="6">
        <v>1.3293</v>
      </c>
      <c r="B121" s="1">
        <f t="shared" si="1"/>
        <v>21.349611</v>
      </c>
    </row>
    <row r="122" spans="1:2" ht="12.75">
      <c r="A122" s="6">
        <v>1.3293</v>
      </c>
      <c r="B122" s="1">
        <f t="shared" si="1"/>
        <v>21.349611</v>
      </c>
    </row>
    <row r="123" spans="1:2" ht="12.75">
      <c r="A123" s="6">
        <v>1.3257</v>
      </c>
      <c r="B123" s="1">
        <f t="shared" si="1"/>
        <v>21.291039</v>
      </c>
    </row>
    <row r="124" spans="1:2" ht="12.75">
      <c r="A124" s="6">
        <v>1.3232</v>
      </c>
      <c r="B124" s="1">
        <f t="shared" si="1"/>
        <v>21.250364</v>
      </c>
    </row>
    <row r="125" spans="1:2" ht="12.75">
      <c r="A125" s="6">
        <v>1.3196</v>
      </c>
      <c r="B125" s="1">
        <f t="shared" si="1"/>
        <v>21.191792000000003</v>
      </c>
    </row>
    <row r="126" spans="1:2" ht="12.75">
      <c r="A126" s="6">
        <v>1.3184</v>
      </c>
      <c r="B126" s="1">
        <f t="shared" si="1"/>
        <v>21.172268000000003</v>
      </c>
    </row>
    <row r="127" spans="1:2" ht="12.75">
      <c r="A127" s="6">
        <v>1.3184</v>
      </c>
      <c r="B127" s="1">
        <f t="shared" si="1"/>
        <v>21.172268000000003</v>
      </c>
    </row>
    <row r="128" spans="1:2" ht="12.75">
      <c r="A128" s="6">
        <v>1.3171</v>
      </c>
      <c r="B128" s="1">
        <f t="shared" si="1"/>
        <v>21.151117</v>
      </c>
    </row>
    <row r="129" spans="1:2" ht="12.75">
      <c r="A129" s="6">
        <v>1.3147</v>
      </c>
      <c r="B129" s="1">
        <f t="shared" si="1"/>
        <v>21.112069</v>
      </c>
    </row>
    <row r="130" spans="1:2" ht="12.75">
      <c r="A130" s="6">
        <v>1.3159</v>
      </c>
      <c r="B130" s="1">
        <f t="shared" si="1"/>
        <v>21.131593000000002</v>
      </c>
    </row>
    <row r="131" spans="1:2" ht="12.75">
      <c r="A131" s="6">
        <v>1.3147</v>
      </c>
      <c r="B131" s="1">
        <f t="shared" si="1"/>
        <v>21.112069</v>
      </c>
    </row>
    <row r="132" spans="1:2" ht="12.75">
      <c r="A132" s="6">
        <v>1.3123</v>
      </c>
      <c r="B132" s="1">
        <f t="shared" si="1"/>
        <v>21.073021</v>
      </c>
    </row>
    <row r="133" spans="1:2" ht="12.75">
      <c r="A133" s="6">
        <v>1.3123</v>
      </c>
      <c r="B133" s="1">
        <f t="shared" si="1"/>
        <v>21.073021</v>
      </c>
    </row>
    <row r="134" spans="1:2" ht="12.75">
      <c r="A134" s="6">
        <v>1.3098</v>
      </c>
      <c r="B134" s="1">
        <f t="shared" si="1"/>
        <v>21.032346000000004</v>
      </c>
    </row>
    <row r="135" spans="1:2" ht="12.75">
      <c r="A135" s="6">
        <v>1.3062</v>
      </c>
      <c r="B135" s="1">
        <f t="shared" si="1"/>
        <v>20.973774000000002</v>
      </c>
    </row>
    <row r="136" spans="1:2" ht="12.75">
      <c r="A136" s="6">
        <v>1.3049</v>
      </c>
      <c r="B136" s="1">
        <f t="shared" si="1"/>
        <v>20.952623</v>
      </c>
    </row>
    <row r="137" spans="1:2" ht="12.75">
      <c r="A137" s="6">
        <v>1.3049</v>
      </c>
      <c r="B137" s="1">
        <f t="shared" si="1"/>
        <v>20.952623</v>
      </c>
    </row>
    <row r="138" spans="1:2" ht="12.75">
      <c r="A138" s="6">
        <v>1.3025</v>
      </c>
      <c r="B138" s="1">
        <f t="shared" si="1"/>
        <v>20.913575</v>
      </c>
    </row>
    <row r="139" spans="1:2" ht="12.75">
      <c r="A139" s="6">
        <v>1.3025</v>
      </c>
      <c r="B139" s="1">
        <f aca="true" t="shared" si="2" ref="B139:B202">(A139*16.27)-0.2781</f>
        <v>20.913575</v>
      </c>
    </row>
    <row r="140" spans="1:2" ht="12.75">
      <c r="A140" s="6">
        <v>1.3</v>
      </c>
      <c r="B140" s="1">
        <f t="shared" si="2"/>
        <v>20.8729</v>
      </c>
    </row>
    <row r="141" spans="1:2" ht="12.75">
      <c r="A141" s="6">
        <v>1.2988</v>
      </c>
      <c r="B141" s="1">
        <f t="shared" si="2"/>
        <v>20.853376</v>
      </c>
    </row>
    <row r="142" spans="1:2" ht="12.75">
      <c r="A142" s="6">
        <v>1.2952</v>
      </c>
      <c r="B142" s="1">
        <f t="shared" si="2"/>
        <v>20.794804</v>
      </c>
    </row>
    <row r="143" spans="1:2" ht="12.75">
      <c r="A143" s="6">
        <v>1.2927</v>
      </c>
      <c r="B143" s="1">
        <f t="shared" si="2"/>
        <v>20.754129</v>
      </c>
    </row>
    <row r="144" spans="1:2" ht="12.75">
      <c r="A144" s="6">
        <v>1.2915</v>
      </c>
      <c r="B144" s="1">
        <f t="shared" si="2"/>
        <v>20.734605000000002</v>
      </c>
    </row>
    <row r="145" spans="1:2" ht="12.75">
      <c r="A145" s="6">
        <v>1.2891</v>
      </c>
      <c r="B145" s="1">
        <f t="shared" si="2"/>
        <v>20.695557</v>
      </c>
    </row>
    <row r="146" spans="1:2" ht="12.75">
      <c r="A146" s="6">
        <v>1.2842</v>
      </c>
      <c r="B146" s="1">
        <f t="shared" si="2"/>
        <v>20.615834</v>
      </c>
    </row>
    <row r="147" spans="1:2" ht="12.75">
      <c r="A147" s="6">
        <v>1.283</v>
      </c>
      <c r="B147" s="1">
        <f t="shared" si="2"/>
        <v>20.59631</v>
      </c>
    </row>
    <row r="148" spans="1:2" ht="12.75">
      <c r="A148" s="6">
        <v>1.2793</v>
      </c>
      <c r="B148" s="1">
        <f t="shared" si="2"/>
        <v>20.536111000000002</v>
      </c>
    </row>
    <row r="149" spans="1:2" ht="12.75">
      <c r="A149" s="6">
        <v>1.2769</v>
      </c>
      <c r="B149" s="1">
        <f t="shared" si="2"/>
        <v>20.497063</v>
      </c>
    </row>
    <row r="150" spans="1:2" ht="12.75">
      <c r="A150" s="6">
        <v>1.2756</v>
      </c>
      <c r="B150" s="1">
        <f t="shared" si="2"/>
        <v>20.475912</v>
      </c>
    </row>
    <row r="151" spans="1:2" ht="12.75">
      <c r="A151" s="6">
        <v>1.2732</v>
      </c>
      <c r="B151" s="1">
        <f t="shared" si="2"/>
        <v>20.436864000000003</v>
      </c>
    </row>
    <row r="152" spans="1:2" ht="12.75">
      <c r="A152" s="6">
        <v>1.2695</v>
      </c>
      <c r="B152" s="1">
        <f t="shared" si="2"/>
        <v>20.376665000000003</v>
      </c>
    </row>
    <row r="153" spans="1:3" ht="12.75">
      <c r="A153" s="6">
        <v>1.2683</v>
      </c>
      <c r="B153" s="1">
        <f t="shared" si="2"/>
        <v>20.357141000000002</v>
      </c>
      <c r="C153" t="s">
        <v>8</v>
      </c>
    </row>
    <row r="154" spans="1:2" ht="12.75">
      <c r="A154" s="6">
        <v>1.2659</v>
      </c>
      <c r="B154" s="1">
        <f t="shared" si="2"/>
        <v>20.318093</v>
      </c>
    </row>
    <row r="155" spans="1:2" ht="12.75">
      <c r="A155" s="6">
        <v>1.2659</v>
      </c>
      <c r="B155" s="1">
        <f t="shared" si="2"/>
        <v>20.318093</v>
      </c>
    </row>
    <row r="156" spans="1:2" ht="12.75">
      <c r="A156" s="6">
        <v>1.2646</v>
      </c>
      <c r="B156" s="1">
        <f t="shared" si="2"/>
        <v>20.296942</v>
      </c>
    </row>
    <row r="157" spans="1:2" ht="12.75">
      <c r="A157" s="6">
        <v>1.261</v>
      </c>
      <c r="B157" s="1">
        <f t="shared" si="2"/>
        <v>20.23837</v>
      </c>
    </row>
    <row r="158" spans="1:2" ht="12.75">
      <c r="A158" s="6">
        <v>1.2573</v>
      </c>
      <c r="B158" s="1">
        <f t="shared" si="2"/>
        <v>20.178171000000003</v>
      </c>
    </row>
    <row r="159" spans="1:2" ht="12.75">
      <c r="A159" s="6">
        <v>1.2561</v>
      </c>
      <c r="B159" s="1">
        <f t="shared" si="2"/>
        <v>20.158647000000002</v>
      </c>
    </row>
    <row r="160" spans="1:2" ht="12.75">
      <c r="A160" s="6">
        <v>1.2537</v>
      </c>
      <c r="B160" s="1">
        <f t="shared" si="2"/>
        <v>20.119599</v>
      </c>
    </row>
    <row r="161" spans="1:2" ht="12.75">
      <c r="A161" s="6">
        <v>1.2476</v>
      </c>
      <c r="B161" s="1">
        <f t="shared" si="2"/>
        <v>20.020352000000003</v>
      </c>
    </row>
    <row r="162" spans="1:2" ht="12.75">
      <c r="A162" s="6">
        <v>1.2439</v>
      </c>
      <c r="B162" s="1">
        <f t="shared" si="2"/>
        <v>19.960153000000002</v>
      </c>
    </row>
    <row r="163" spans="1:2" ht="12.75">
      <c r="A163" s="6">
        <v>1.2427</v>
      </c>
      <c r="B163" s="1">
        <f t="shared" si="2"/>
        <v>19.940629</v>
      </c>
    </row>
    <row r="164" spans="1:2" ht="12.75">
      <c r="A164" s="6">
        <v>1.239</v>
      </c>
      <c r="B164" s="1">
        <f t="shared" si="2"/>
        <v>19.880430000000004</v>
      </c>
    </row>
    <row r="165" spans="1:2" ht="12.75">
      <c r="A165" s="6">
        <v>1.2378</v>
      </c>
      <c r="B165" s="1">
        <f t="shared" si="2"/>
        <v>19.860906</v>
      </c>
    </row>
    <row r="166" spans="1:2" ht="12.75">
      <c r="A166" s="6">
        <v>1.2354</v>
      </c>
      <c r="B166" s="1">
        <f t="shared" si="2"/>
        <v>19.821858000000002</v>
      </c>
    </row>
    <row r="167" spans="1:2" ht="12.75">
      <c r="A167" s="6">
        <v>1.2329</v>
      </c>
      <c r="B167" s="1">
        <f t="shared" si="2"/>
        <v>19.781183000000002</v>
      </c>
    </row>
    <row r="168" spans="1:2" ht="12.75">
      <c r="A168" s="6">
        <v>1.2292</v>
      </c>
      <c r="B168" s="1">
        <f t="shared" si="2"/>
        <v>19.720984</v>
      </c>
    </row>
    <row r="169" spans="1:2" ht="12.75">
      <c r="A169" s="6">
        <v>1.2231</v>
      </c>
      <c r="B169" s="1">
        <f t="shared" si="2"/>
        <v>19.621737000000003</v>
      </c>
    </row>
    <row r="170" spans="1:2" ht="12.75">
      <c r="A170" s="6">
        <v>1.2195</v>
      </c>
      <c r="B170" s="1">
        <f t="shared" si="2"/>
        <v>19.563165</v>
      </c>
    </row>
    <row r="171" spans="1:2" ht="12.75">
      <c r="A171" s="6">
        <v>1.2134</v>
      </c>
      <c r="B171" s="1">
        <f t="shared" si="2"/>
        <v>19.463918000000003</v>
      </c>
    </row>
    <row r="172" spans="1:2" ht="12.75">
      <c r="A172" s="6">
        <v>1.2109</v>
      </c>
      <c r="B172" s="1">
        <f t="shared" si="2"/>
        <v>19.423243000000003</v>
      </c>
    </row>
    <row r="173" spans="1:2" ht="12.75">
      <c r="A173" s="6">
        <v>1.2061</v>
      </c>
      <c r="B173" s="1">
        <f t="shared" si="2"/>
        <v>19.345147</v>
      </c>
    </row>
    <row r="174" spans="1:2" ht="12.75">
      <c r="A174" s="6">
        <v>1.2</v>
      </c>
      <c r="B174" s="1">
        <f t="shared" si="2"/>
        <v>19.2459</v>
      </c>
    </row>
    <row r="175" spans="1:2" ht="12.75">
      <c r="A175" s="6">
        <v>1.1951</v>
      </c>
      <c r="B175" s="1">
        <f t="shared" si="2"/>
        <v>19.166177</v>
      </c>
    </row>
    <row r="176" spans="1:2" ht="12.75">
      <c r="A176" s="6">
        <v>1.1951</v>
      </c>
      <c r="B176" s="1">
        <f t="shared" si="2"/>
        <v>19.166177</v>
      </c>
    </row>
    <row r="177" spans="1:2" ht="12.75">
      <c r="A177" s="6">
        <v>1.1902</v>
      </c>
      <c r="B177" s="1">
        <f t="shared" si="2"/>
        <v>19.086454</v>
      </c>
    </row>
    <row r="178" spans="1:2" ht="12.75">
      <c r="A178" s="6">
        <v>1.1865</v>
      </c>
      <c r="B178" s="1">
        <f t="shared" si="2"/>
        <v>19.026255000000003</v>
      </c>
    </row>
    <row r="179" spans="1:2" ht="12.75">
      <c r="A179" s="6">
        <v>1.1853</v>
      </c>
      <c r="B179" s="1">
        <f t="shared" si="2"/>
        <v>19.006731000000002</v>
      </c>
    </row>
    <row r="180" spans="1:2" ht="12.75">
      <c r="A180" s="6">
        <v>1.1804</v>
      </c>
      <c r="B180" s="1">
        <f t="shared" si="2"/>
        <v>18.927008</v>
      </c>
    </row>
    <row r="181" spans="1:2" ht="12.75">
      <c r="A181" s="6">
        <v>1.178</v>
      </c>
      <c r="B181" s="1">
        <f t="shared" si="2"/>
        <v>18.88796</v>
      </c>
    </row>
    <row r="182" spans="1:2" ht="12.75">
      <c r="A182" s="6">
        <v>1.178</v>
      </c>
      <c r="B182" s="1">
        <f t="shared" si="2"/>
        <v>18.88796</v>
      </c>
    </row>
    <row r="183" spans="1:2" ht="12.75">
      <c r="A183" s="6">
        <v>1.178</v>
      </c>
      <c r="B183" s="1">
        <f t="shared" si="2"/>
        <v>18.88796</v>
      </c>
    </row>
    <row r="184" spans="1:2" ht="12.75">
      <c r="A184" s="6">
        <v>1.1731</v>
      </c>
      <c r="B184" s="1">
        <f t="shared" si="2"/>
        <v>18.808237000000002</v>
      </c>
    </row>
    <row r="185" spans="1:2" ht="12.75">
      <c r="A185" s="6">
        <v>1.1682</v>
      </c>
      <c r="B185" s="1">
        <f t="shared" si="2"/>
        <v>18.728514</v>
      </c>
    </row>
    <row r="186" spans="1:2" ht="12.75">
      <c r="A186" s="6">
        <v>1.1621</v>
      </c>
      <c r="B186" s="1">
        <f t="shared" si="2"/>
        <v>18.629267</v>
      </c>
    </row>
    <row r="187" spans="1:2" ht="12.75">
      <c r="A187" s="6">
        <v>1.1572</v>
      </c>
      <c r="B187" s="1">
        <f t="shared" si="2"/>
        <v>18.549544</v>
      </c>
    </row>
    <row r="188" spans="1:2" ht="12.75">
      <c r="A188" s="6">
        <v>1.1548</v>
      </c>
      <c r="B188" s="1">
        <f t="shared" si="2"/>
        <v>18.510496000000003</v>
      </c>
    </row>
    <row r="189" spans="1:2" ht="12.75">
      <c r="A189" s="6">
        <v>1.1548</v>
      </c>
      <c r="B189" s="1">
        <f t="shared" si="2"/>
        <v>18.510496000000003</v>
      </c>
    </row>
    <row r="190" spans="1:2" ht="12.75">
      <c r="A190" s="6">
        <v>1.1536</v>
      </c>
      <c r="B190" s="1">
        <f t="shared" si="2"/>
        <v>18.490972</v>
      </c>
    </row>
    <row r="191" spans="1:2" ht="12.75">
      <c r="A191" s="6">
        <v>1.1499</v>
      </c>
      <c r="B191" s="1">
        <f t="shared" si="2"/>
        <v>18.430773</v>
      </c>
    </row>
    <row r="192" spans="1:2" ht="12.75">
      <c r="A192" s="6">
        <v>1.1438</v>
      </c>
      <c r="B192" s="1">
        <f t="shared" si="2"/>
        <v>18.331526</v>
      </c>
    </row>
    <row r="193" spans="1:2" ht="12.75">
      <c r="A193" s="6">
        <v>1.1377</v>
      </c>
      <c r="B193" s="1">
        <f t="shared" si="2"/>
        <v>18.232279</v>
      </c>
    </row>
    <row r="194" spans="1:2" ht="12.75">
      <c r="A194" s="6">
        <v>1.1365</v>
      </c>
      <c r="B194" s="1">
        <f t="shared" si="2"/>
        <v>18.212755</v>
      </c>
    </row>
    <row r="195" spans="1:2" ht="12.75">
      <c r="A195" s="6">
        <v>1.1377</v>
      </c>
      <c r="B195" s="1">
        <f t="shared" si="2"/>
        <v>18.232279</v>
      </c>
    </row>
    <row r="196" spans="1:2" ht="12.75">
      <c r="A196" s="6">
        <v>1.1328</v>
      </c>
      <c r="B196" s="1">
        <f t="shared" si="2"/>
        <v>18.152556</v>
      </c>
    </row>
    <row r="197" spans="1:2" ht="12.75">
      <c r="A197" s="6">
        <v>1.1255</v>
      </c>
      <c r="B197" s="1">
        <f t="shared" si="2"/>
        <v>18.033785</v>
      </c>
    </row>
    <row r="198" spans="1:2" ht="12.75">
      <c r="A198" s="6">
        <v>1.123</v>
      </c>
      <c r="B198" s="1">
        <f t="shared" si="2"/>
        <v>17.99311</v>
      </c>
    </row>
    <row r="199" spans="1:2" ht="12.75">
      <c r="A199" s="6">
        <v>1.1206</v>
      </c>
      <c r="B199" s="1">
        <f t="shared" si="2"/>
        <v>17.954062</v>
      </c>
    </row>
    <row r="200" spans="1:2" ht="12.75">
      <c r="A200" s="6">
        <v>1.1182</v>
      </c>
      <c r="B200" s="1">
        <f t="shared" si="2"/>
        <v>17.915014000000003</v>
      </c>
    </row>
    <row r="201" spans="1:2" ht="12.75">
      <c r="A201" s="6">
        <v>1.1121</v>
      </c>
      <c r="B201" s="1">
        <f t="shared" si="2"/>
        <v>17.815767</v>
      </c>
    </row>
    <row r="202" spans="1:2" ht="12.75">
      <c r="A202" s="6">
        <v>1.1072</v>
      </c>
      <c r="B202" s="1">
        <f t="shared" si="2"/>
        <v>17.736044</v>
      </c>
    </row>
    <row r="203" spans="1:2" ht="12.75">
      <c r="A203" s="6">
        <v>1.0974</v>
      </c>
      <c r="B203" s="1">
        <f aca="true" t="shared" si="3" ref="B203:B266">(A203*16.27)-0.2781</f>
        <v>17.576598</v>
      </c>
    </row>
    <row r="204" spans="1:2" ht="12.75">
      <c r="A204" s="6">
        <v>1.0876</v>
      </c>
      <c r="B204" s="1">
        <f t="shared" si="3"/>
        <v>17.417151999999998</v>
      </c>
    </row>
    <row r="205" spans="1:2" ht="12.75">
      <c r="A205" s="6">
        <v>1.0828</v>
      </c>
      <c r="B205" s="1">
        <f t="shared" si="3"/>
        <v>17.339056</v>
      </c>
    </row>
    <row r="206" spans="1:2" ht="12.75">
      <c r="A206" s="6">
        <v>1.0803</v>
      </c>
      <c r="B206" s="1">
        <f t="shared" si="3"/>
        <v>17.298381000000003</v>
      </c>
    </row>
    <row r="207" spans="1:2" ht="12.75">
      <c r="A207" s="6">
        <v>1.0779</v>
      </c>
      <c r="B207" s="1">
        <f t="shared" si="3"/>
        <v>17.259333</v>
      </c>
    </row>
    <row r="208" spans="1:2" ht="12.75">
      <c r="A208" s="6">
        <v>1.0754</v>
      </c>
      <c r="B208" s="1">
        <f t="shared" si="3"/>
        <v>17.218658</v>
      </c>
    </row>
    <row r="209" spans="1:2" ht="12.75">
      <c r="A209" s="6">
        <v>1.0742</v>
      </c>
      <c r="B209" s="1">
        <f t="shared" si="3"/>
        <v>17.199134</v>
      </c>
    </row>
    <row r="210" spans="1:2" ht="12.75">
      <c r="A210" s="6">
        <v>1.0645</v>
      </c>
      <c r="B210" s="1">
        <f t="shared" si="3"/>
        <v>17.041315</v>
      </c>
    </row>
    <row r="211" spans="1:2" ht="12.75">
      <c r="A211" s="6">
        <v>1.0583</v>
      </c>
      <c r="B211" s="1">
        <f t="shared" si="3"/>
        <v>16.940441</v>
      </c>
    </row>
    <row r="212" spans="1:3" ht="12.75">
      <c r="A212" s="6">
        <v>1.0547</v>
      </c>
      <c r="B212" s="1">
        <f t="shared" si="3"/>
        <v>16.881869000000002</v>
      </c>
      <c r="C212" t="s">
        <v>8</v>
      </c>
    </row>
    <row r="213" spans="1:2" ht="12.75">
      <c r="A213" s="6">
        <v>1.051</v>
      </c>
      <c r="B213" s="1">
        <f t="shared" si="3"/>
        <v>16.82167</v>
      </c>
    </row>
    <row r="214" spans="1:2" ht="12.75">
      <c r="A214" s="6">
        <v>1.0425</v>
      </c>
      <c r="B214" s="1">
        <f t="shared" si="3"/>
        <v>16.683375</v>
      </c>
    </row>
    <row r="215" spans="1:2" ht="12.75">
      <c r="A215" s="6">
        <v>1.0352</v>
      </c>
      <c r="B215" s="1">
        <f t="shared" si="3"/>
        <v>16.564604</v>
      </c>
    </row>
    <row r="216" spans="1:2" ht="12.75">
      <c r="A216" s="6">
        <v>1.0303</v>
      </c>
      <c r="B216" s="1">
        <f t="shared" si="3"/>
        <v>16.484881</v>
      </c>
    </row>
    <row r="217" spans="1:2" ht="12.75">
      <c r="A217" s="6">
        <v>1.0254</v>
      </c>
      <c r="B217" s="1">
        <f t="shared" si="3"/>
        <v>16.405158000000004</v>
      </c>
    </row>
    <row r="218" spans="1:2" ht="12.75">
      <c r="A218" s="6">
        <v>1.0193</v>
      </c>
      <c r="B218" s="1">
        <f t="shared" si="3"/>
        <v>16.305911000000002</v>
      </c>
    </row>
    <row r="219" spans="1:2" ht="12.75">
      <c r="A219" s="6">
        <v>1.012</v>
      </c>
      <c r="B219" s="1">
        <f t="shared" si="3"/>
        <v>16.187140000000003</v>
      </c>
    </row>
    <row r="220" spans="1:2" ht="12.75">
      <c r="A220" s="6">
        <v>1.0046</v>
      </c>
      <c r="B220" s="1">
        <f t="shared" si="3"/>
        <v>16.066742</v>
      </c>
    </row>
    <row r="221" spans="1:2" ht="12.75">
      <c r="A221" s="6">
        <v>1.001</v>
      </c>
      <c r="B221" s="1">
        <f t="shared" si="3"/>
        <v>16.00817</v>
      </c>
    </row>
    <row r="222" spans="1:2" ht="12.75">
      <c r="A222" s="6">
        <v>0.99487</v>
      </c>
      <c r="B222" s="1">
        <f t="shared" si="3"/>
        <v>15.908434900000001</v>
      </c>
    </row>
    <row r="223" spans="1:2" ht="12.75">
      <c r="A223" s="6">
        <v>0.98999</v>
      </c>
      <c r="B223" s="1">
        <f t="shared" si="3"/>
        <v>15.829037300000001</v>
      </c>
    </row>
    <row r="224" spans="1:2" ht="12.75">
      <c r="A224" s="6">
        <v>0.98022</v>
      </c>
      <c r="B224" s="1">
        <f t="shared" si="3"/>
        <v>15.670079399999999</v>
      </c>
    </row>
    <row r="225" spans="1:2" ht="12.75">
      <c r="A225" s="6">
        <v>0.96924</v>
      </c>
      <c r="B225" s="1">
        <f t="shared" si="3"/>
        <v>15.491434799999999</v>
      </c>
    </row>
    <row r="226" spans="1:2" ht="12.75">
      <c r="A226" s="6">
        <v>0.95703</v>
      </c>
      <c r="B226" s="1">
        <f t="shared" si="3"/>
        <v>15.2927781</v>
      </c>
    </row>
    <row r="227" spans="1:2" ht="12.75">
      <c r="A227" s="6">
        <v>0.95459</v>
      </c>
      <c r="B227" s="1">
        <f t="shared" si="3"/>
        <v>15.2530793</v>
      </c>
    </row>
    <row r="228" spans="1:2" ht="12.75">
      <c r="A228" s="6">
        <v>0.94971</v>
      </c>
      <c r="B228" s="1">
        <f t="shared" si="3"/>
        <v>15.1736817</v>
      </c>
    </row>
    <row r="229" spans="1:2" ht="12.75">
      <c r="A229" s="6">
        <v>0.94604</v>
      </c>
      <c r="B229" s="1">
        <f t="shared" si="3"/>
        <v>15.113970799999999</v>
      </c>
    </row>
    <row r="230" spans="1:2" ht="12.75">
      <c r="A230" s="6">
        <v>0.93628</v>
      </c>
      <c r="B230" s="1">
        <f t="shared" si="3"/>
        <v>14.955175599999999</v>
      </c>
    </row>
    <row r="231" spans="1:2" ht="12.75">
      <c r="A231" s="6">
        <v>0.92773</v>
      </c>
      <c r="B231" s="1">
        <f t="shared" si="3"/>
        <v>14.8160671</v>
      </c>
    </row>
    <row r="232" spans="1:2" ht="12.75">
      <c r="A232" s="6">
        <v>0.92285</v>
      </c>
      <c r="B232" s="1">
        <f t="shared" si="3"/>
        <v>14.736669499999998</v>
      </c>
    </row>
    <row r="233" spans="1:2" ht="12.75">
      <c r="A233" s="6">
        <v>0.91797</v>
      </c>
      <c r="B233" s="1">
        <f t="shared" si="3"/>
        <v>14.657271899999998</v>
      </c>
    </row>
    <row r="234" spans="1:2" ht="12.75">
      <c r="A234" s="6">
        <v>0.91309</v>
      </c>
      <c r="B234" s="1">
        <f t="shared" si="3"/>
        <v>14.5778743</v>
      </c>
    </row>
    <row r="235" spans="1:2" ht="12.75">
      <c r="A235" s="6">
        <v>0.90942</v>
      </c>
      <c r="B235" s="1">
        <f t="shared" si="3"/>
        <v>14.518163399999999</v>
      </c>
    </row>
    <row r="236" spans="1:2" ht="12.75">
      <c r="A236" s="6">
        <v>0.9021</v>
      </c>
      <c r="B236" s="1">
        <f t="shared" si="3"/>
        <v>14.399066999999999</v>
      </c>
    </row>
    <row r="237" spans="1:2" ht="12.75">
      <c r="A237" s="6">
        <v>0.89478</v>
      </c>
      <c r="B237" s="1">
        <f t="shared" si="3"/>
        <v>14.2799706</v>
      </c>
    </row>
    <row r="238" spans="1:2" ht="12.75">
      <c r="A238" s="6">
        <v>0.88745</v>
      </c>
      <c r="B238" s="1">
        <f t="shared" si="3"/>
        <v>14.160711499999998</v>
      </c>
    </row>
    <row r="239" spans="1:2" ht="12.75">
      <c r="A239" s="6">
        <v>0.88013</v>
      </c>
      <c r="B239" s="1">
        <f t="shared" si="3"/>
        <v>14.0416151</v>
      </c>
    </row>
    <row r="240" spans="1:2" ht="12.75">
      <c r="A240" s="6">
        <v>0.87402</v>
      </c>
      <c r="B240" s="1">
        <f t="shared" si="3"/>
        <v>13.942205399999999</v>
      </c>
    </row>
    <row r="241" spans="1:2" ht="12.75">
      <c r="A241" s="6">
        <v>0.86914</v>
      </c>
      <c r="B241" s="1">
        <f t="shared" si="3"/>
        <v>13.8628078</v>
      </c>
    </row>
    <row r="242" spans="1:2" ht="12.75">
      <c r="A242" s="6">
        <v>0.8667</v>
      </c>
      <c r="B242" s="1">
        <f t="shared" si="3"/>
        <v>13.823109</v>
      </c>
    </row>
    <row r="243" spans="1:2" ht="12.75">
      <c r="A243" s="6">
        <v>0.86304</v>
      </c>
      <c r="B243" s="1">
        <f t="shared" si="3"/>
        <v>13.7635608</v>
      </c>
    </row>
    <row r="244" spans="1:2" ht="12.75">
      <c r="A244" s="6">
        <v>0.85938</v>
      </c>
      <c r="B244" s="1">
        <f t="shared" si="3"/>
        <v>13.7040126</v>
      </c>
    </row>
    <row r="245" spans="1:2" ht="12.75">
      <c r="A245" s="6">
        <v>0.85815</v>
      </c>
      <c r="B245" s="1">
        <f t="shared" si="3"/>
        <v>13.684000499999998</v>
      </c>
    </row>
    <row r="246" spans="1:2" ht="12.75">
      <c r="A246" s="6">
        <v>0.85205</v>
      </c>
      <c r="B246" s="1">
        <f t="shared" si="3"/>
        <v>13.5847535</v>
      </c>
    </row>
    <row r="247" spans="1:2" ht="12.75">
      <c r="A247" s="6">
        <v>0.84717</v>
      </c>
      <c r="B247" s="1">
        <f t="shared" si="3"/>
        <v>13.5053559</v>
      </c>
    </row>
    <row r="248" spans="1:2" ht="12.75">
      <c r="A248" s="6">
        <v>0.84351</v>
      </c>
      <c r="B248" s="1">
        <f t="shared" si="3"/>
        <v>13.4458077</v>
      </c>
    </row>
    <row r="249" spans="1:2" ht="12.75">
      <c r="A249" s="6">
        <v>0.8374</v>
      </c>
      <c r="B249" s="1">
        <f t="shared" si="3"/>
        <v>13.346398</v>
      </c>
    </row>
    <row r="250" spans="1:2" ht="12.75">
      <c r="A250" s="6">
        <v>0.83008</v>
      </c>
      <c r="B250" s="1">
        <f t="shared" si="3"/>
        <v>13.2273016</v>
      </c>
    </row>
    <row r="251" spans="1:2" ht="12.75">
      <c r="A251" s="6">
        <v>0.82397</v>
      </c>
      <c r="B251" s="1">
        <f t="shared" si="3"/>
        <v>13.1278919</v>
      </c>
    </row>
    <row r="252" spans="1:2" ht="12.75">
      <c r="A252" s="6">
        <v>0.81421</v>
      </c>
      <c r="B252" s="1">
        <f t="shared" si="3"/>
        <v>12.9690967</v>
      </c>
    </row>
    <row r="253" spans="1:2" ht="12.75">
      <c r="A253" s="6">
        <v>0.80688</v>
      </c>
      <c r="B253" s="1">
        <f t="shared" si="3"/>
        <v>12.8498376</v>
      </c>
    </row>
    <row r="254" spans="1:2" ht="12.75">
      <c r="A254" s="6">
        <v>0.80444</v>
      </c>
      <c r="B254" s="1">
        <f t="shared" si="3"/>
        <v>12.8101388</v>
      </c>
    </row>
    <row r="255" spans="1:2" ht="12.75">
      <c r="A255" s="6">
        <v>0.80444</v>
      </c>
      <c r="B255" s="1">
        <f t="shared" si="3"/>
        <v>12.8101388</v>
      </c>
    </row>
    <row r="256" spans="1:2" ht="12.75">
      <c r="A256" s="6">
        <v>0.7959</v>
      </c>
      <c r="B256" s="1">
        <f t="shared" si="3"/>
        <v>12.671193</v>
      </c>
    </row>
    <row r="257" spans="1:2" ht="12.75">
      <c r="A257" s="6">
        <v>0.78979</v>
      </c>
      <c r="B257" s="1">
        <f t="shared" si="3"/>
        <v>12.5717833</v>
      </c>
    </row>
    <row r="258" spans="1:2" ht="12.75">
      <c r="A258" s="6">
        <v>0.78613</v>
      </c>
      <c r="B258" s="1">
        <f t="shared" si="3"/>
        <v>12.5122351</v>
      </c>
    </row>
    <row r="259" spans="1:2" ht="12.75">
      <c r="A259" s="6">
        <v>0.78369</v>
      </c>
      <c r="B259" s="1">
        <f t="shared" si="3"/>
        <v>12.4725363</v>
      </c>
    </row>
    <row r="260" spans="1:2" ht="12.75">
      <c r="A260" s="6">
        <v>0.78125</v>
      </c>
      <c r="B260" s="1">
        <f t="shared" si="3"/>
        <v>12.4328375</v>
      </c>
    </row>
    <row r="261" spans="1:2" ht="12.75">
      <c r="A261" s="6">
        <v>0.77881</v>
      </c>
      <c r="B261" s="1">
        <f t="shared" si="3"/>
        <v>12.3931387</v>
      </c>
    </row>
    <row r="262" spans="1:2" ht="12.75">
      <c r="A262" s="6">
        <v>0.77515</v>
      </c>
      <c r="B262" s="1">
        <f t="shared" si="3"/>
        <v>12.3335905</v>
      </c>
    </row>
    <row r="263" spans="1:2" ht="12.75">
      <c r="A263" s="6">
        <v>0.77026</v>
      </c>
      <c r="B263" s="1">
        <f t="shared" si="3"/>
        <v>12.254030199999999</v>
      </c>
    </row>
    <row r="264" spans="1:2" ht="12.75">
      <c r="A264" s="6">
        <v>0.76172</v>
      </c>
      <c r="B264" s="1">
        <f t="shared" si="3"/>
        <v>12.115084399999999</v>
      </c>
    </row>
    <row r="265" spans="1:2" ht="12.75">
      <c r="A265" s="6">
        <v>0.75684</v>
      </c>
      <c r="B265" s="1">
        <f t="shared" si="3"/>
        <v>12.035686799999999</v>
      </c>
    </row>
    <row r="266" spans="1:2" ht="12.75">
      <c r="A266" s="6">
        <v>0.75317</v>
      </c>
      <c r="B266" s="1">
        <f t="shared" si="3"/>
        <v>11.9759759</v>
      </c>
    </row>
    <row r="267" spans="1:2" ht="12.75">
      <c r="A267" s="6">
        <v>0.75073</v>
      </c>
      <c r="B267" s="1">
        <f aca="true" t="shared" si="4" ref="B267:B330">(A267*16.27)-0.2781</f>
        <v>11.9362771</v>
      </c>
    </row>
    <row r="268" spans="1:2" ht="12.75">
      <c r="A268" s="6">
        <v>0.74829</v>
      </c>
      <c r="B268" s="1">
        <f t="shared" si="4"/>
        <v>11.8965783</v>
      </c>
    </row>
    <row r="269" spans="1:2" ht="12.75">
      <c r="A269" s="6">
        <v>0.74219</v>
      </c>
      <c r="B269" s="1">
        <f t="shared" si="4"/>
        <v>11.7973313</v>
      </c>
    </row>
    <row r="270" spans="1:2" ht="12.75">
      <c r="A270" s="6">
        <v>0.72876</v>
      </c>
      <c r="B270" s="1">
        <f t="shared" si="4"/>
        <v>11.578825199999999</v>
      </c>
    </row>
    <row r="271" spans="1:2" ht="12.75">
      <c r="A271" s="6">
        <v>0.72144</v>
      </c>
      <c r="B271" s="1">
        <f t="shared" si="4"/>
        <v>11.459728799999999</v>
      </c>
    </row>
    <row r="272" spans="1:3" ht="12.75">
      <c r="A272" s="6">
        <v>0.71533</v>
      </c>
      <c r="B272" s="1">
        <f t="shared" si="4"/>
        <v>11.3603191</v>
      </c>
      <c r="C272" t="s">
        <v>8</v>
      </c>
    </row>
    <row r="273" spans="1:2" ht="12.75">
      <c r="A273" s="6">
        <v>0.71289</v>
      </c>
      <c r="B273" s="1">
        <f t="shared" si="4"/>
        <v>11.3206203</v>
      </c>
    </row>
    <row r="274" spans="1:2" ht="12.75">
      <c r="A274" s="6">
        <v>0.71045</v>
      </c>
      <c r="B274" s="1">
        <f t="shared" si="4"/>
        <v>11.2809215</v>
      </c>
    </row>
    <row r="275" spans="1:2" ht="12.75">
      <c r="A275" s="6">
        <v>0.70679</v>
      </c>
      <c r="B275" s="1">
        <f t="shared" si="4"/>
        <v>11.2213733</v>
      </c>
    </row>
    <row r="276" spans="1:2" ht="12.75">
      <c r="A276" s="6">
        <v>0.70679</v>
      </c>
      <c r="B276" s="1">
        <f t="shared" si="4"/>
        <v>11.2213733</v>
      </c>
    </row>
    <row r="277" spans="1:2" ht="12.75">
      <c r="A277" s="6">
        <v>0.70435</v>
      </c>
      <c r="B277" s="1">
        <f t="shared" si="4"/>
        <v>11.1816745</v>
      </c>
    </row>
    <row r="278" spans="1:2" ht="12.75">
      <c r="A278" s="6">
        <v>0.70068</v>
      </c>
      <c r="B278" s="1">
        <f t="shared" si="4"/>
        <v>11.121963599999999</v>
      </c>
    </row>
    <row r="279" spans="1:2" ht="12.75">
      <c r="A279" s="6">
        <v>0.6958</v>
      </c>
      <c r="B279" s="1">
        <f t="shared" si="4"/>
        <v>11.042565999999999</v>
      </c>
    </row>
    <row r="280" spans="1:2" ht="12.75">
      <c r="A280" s="6">
        <v>0.69336</v>
      </c>
      <c r="B280" s="1">
        <f t="shared" si="4"/>
        <v>11.002867199999999</v>
      </c>
    </row>
    <row r="281" spans="1:2" ht="12.75">
      <c r="A281" s="6">
        <v>0.6897</v>
      </c>
      <c r="B281" s="1">
        <f t="shared" si="4"/>
        <v>10.943318999999999</v>
      </c>
    </row>
    <row r="282" spans="1:2" ht="12.75">
      <c r="A282" s="6">
        <v>0.68481</v>
      </c>
      <c r="B282" s="1">
        <f t="shared" si="4"/>
        <v>10.8637587</v>
      </c>
    </row>
    <row r="283" spans="1:2" ht="12.75">
      <c r="A283" s="6">
        <v>0.68359</v>
      </c>
      <c r="B283" s="1">
        <f t="shared" si="4"/>
        <v>10.8439093</v>
      </c>
    </row>
    <row r="284" spans="1:2" ht="12.75">
      <c r="A284" s="6">
        <v>0.67749</v>
      </c>
      <c r="B284" s="1">
        <f t="shared" si="4"/>
        <v>10.7446623</v>
      </c>
    </row>
    <row r="285" spans="1:2" ht="12.75">
      <c r="A285" s="6">
        <v>0.67261</v>
      </c>
      <c r="B285" s="1">
        <f t="shared" si="4"/>
        <v>10.6652647</v>
      </c>
    </row>
    <row r="286" spans="1:2" ht="12.75">
      <c r="A286" s="6">
        <v>0.66406</v>
      </c>
      <c r="B286" s="1">
        <f t="shared" si="4"/>
        <v>10.526156199999999</v>
      </c>
    </row>
    <row r="287" spans="1:2" ht="12.75">
      <c r="A287" s="6">
        <v>0.65918</v>
      </c>
      <c r="B287" s="1">
        <f t="shared" si="4"/>
        <v>10.446758599999999</v>
      </c>
    </row>
    <row r="288" spans="1:2" ht="12.75">
      <c r="A288" s="6">
        <v>0.6543</v>
      </c>
      <c r="B288" s="1">
        <f t="shared" si="4"/>
        <v>10.367360999999999</v>
      </c>
    </row>
    <row r="289" spans="1:2" ht="12.75">
      <c r="A289" s="6">
        <v>0.64941</v>
      </c>
      <c r="B289" s="1">
        <f t="shared" si="4"/>
        <v>10.2878007</v>
      </c>
    </row>
    <row r="290" spans="1:2" ht="12.75">
      <c r="A290" s="6">
        <v>0.64819</v>
      </c>
      <c r="B290" s="1">
        <f t="shared" si="4"/>
        <v>10.2679513</v>
      </c>
    </row>
    <row r="291" spans="1:2" ht="12.75">
      <c r="A291" s="6">
        <v>0.64331</v>
      </c>
      <c r="B291" s="1">
        <f t="shared" si="4"/>
        <v>10.1885537</v>
      </c>
    </row>
    <row r="292" spans="1:2" ht="12.75">
      <c r="A292" s="6">
        <v>0.63843</v>
      </c>
      <c r="B292" s="1">
        <f t="shared" si="4"/>
        <v>10.1091561</v>
      </c>
    </row>
    <row r="293" spans="1:2" ht="12.75">
      <c r="A293" s="6">
        <v>0.63599</v>
      </c>
      <c r="B293" s="1">
        <f t="shared" si="4"/>
        <v>10.0694573</v>
      </c>
    </row>
    <row r="294" spans="1:2" ht="12.75">
      <c r="A294" s="6">
        <v>0.63232</v>
      </c>
      <c r="B294" s="1">
        <f t="shared" si="4"/>
        <v>10.0097464</v>
      </c>
    </row>
    <row r="295" spans="1:2" ht="12.75">
      <c r="A295" s="6">
        <v>0.62988</v>
      </c>
      <c r="B295" s="1">
        <f t="shared" si="4"/>
        <v>9.9700476</v>
      </c>
    </row>
    <row r="296" spans="1:2" ht="12.75">
      <c r="A296" s="6">
        <v>0.62866</v>
      </c>
      <c r="B296" s="1">
        <f t="shared" si="4"/>
        <v>9.950198199999999</v>
      </c>
    </row>
    <row r="297" spans="1:2" ht="12.75">
      <c r="A297" s="6">
        <v>0.62378</v>
      </c>
      <c r="B297" s="1">
        <f t="shared" si="4"/>
        <v>9.870800599999999</v>
      </c>
    </row>
    <row r="298" spans="1:2" ht="12.75">
      <c r="A298" s="6">
        <v>0.61646</v>
      </c>
      <c r="B298" s="1">
        <f t="shared" si="4"/>
        <v>9.751704199999999</v>
      </c>
    </row>
    <row r="299" spans="1:2" ht="12.75">
      <c r="A299" s="6">
        <v>0.61523</v>
      </c>
      <c r="B299" s="1">
        <f t="shared" si="4"/>
        <v>9.7316921</v>
      </c>
    </row>
    <row r="300" spans="1:2" ht="12.75">
      <c r="A300" s="6">
        <v>0.60913</v>
      </c>
      <c r="B300" s="1">
        <f t="shared" si="4"/>
        <v>9.632445099999998</v>
      </c>
    </row>
    <row r="301" spans="1:2" ht="12.75">
      <c r="A301" s="6">
        <v>0.60791</v>
      </c>
      <c r="B301" s="1">
        <f t="shared" si="4"/>
        <v>9.612595699999998</v>
      </c>
    </row>
    <row r="302" spans="1:2" ht="12.75">
      <c r="A302" s="6">
        <v>0.60547</v>
      </c>
      <c r="B302" s="1">
        <f t="shared" si="4"/>
        <v>9.572896899999998</v>
      </c>
    </row>
    <row r="303" spans="1:2" ht="12.75">
      <c r="A303" s="6">
        <v>0.60181</v>
      </c>
      <c r="B303" s="1">
        <f t="shared" si="4"/>
        <v>9.513348699999998</v>
      </c>
    </row>
    <row r="304" spans="1:2" ht="12.75">
      <c r="A304" s="6">
        <v>0.59692</v>
      </c>
      <c r="B304" s="1">
        <f t="shared" si="4"/>
        <v>9.4337884</v>
      </c>
    </row>
    <row r="305" spans="1:2" ht="12.75">
      <c r="A305" s="6">
        <v>0.59204</v>
      </c>
      <c r="B305" s="1">
        <f t="shared" si="4"/>
        <v>9.3543908</v>
      </c>
    </row>
    <row r="306" spans="1:2" ht="12.75">
      <c r="A306" s="6">
        <v>0.5896</v>
      </c>
      <c r="B306" s="1">
        <f t="shared" si="4"/>
        <v>9.314691999999999</v>
      </c>
    </row>
    <row r="307" spans="1:2" ht="12.75">
      <c r="A307" s="6">
        <v>0.58716</v>
      </c>
      <c r="B307" s="1">
        <f t="shared" si="4"/>
        <v>9.274993199999999</v>
      </c>
    </row>
    <row r="308" spans="1:2" ht="12.75">
      <c r="A308" s="6">
        <v>0.58594</v>
      </c>
      <c r="B308" s="1">
        <f t="shared" si="4"/>
        <v>9.255143799999999</v>
      </c>
    </row>
    <row r="309" spans="1:2" ht="12.75">
      <c r="A309" s="6">
        <v>0.58105</v>
      </c>
      <c r="B309" s="1">
        <f t="shared" si="4"/>
        <v>9.175583499999998</v>
      </c>
    </row>
    <row r="310" spans="1:2" ht="12.75">
      <c r="A310" s="6">
        <v>0.57373</v>
      </c>
      <c r="B310" s="1">
        <f t="shared" si="4"/>
        <v>9.056487099999998</v>
      </c>
    </row>
    <row r="311" spans="1:2" ht="12.75">
      <c r="A311" s="6">
        <v>0.57129</v>
      </c>
      <c r="B311" s="1">
        <f t="shared" si="4"/>
        <v>9.016788299999998</v>
      </c>
    </row>
    <row r="312" spans="1:2" ht="12.75">
      <c r="A312" s="6">
        <v>0.56641</v>
      </c>
      <c r="B312" s="1">
        <f t="shared" si="4"/>
        <v>8.937390699999998</v>
      </c>
    </row>
    <row r="313" spans="1:2" ht="12.75">
      <c r="A313" s="6">
        <v>0.56274</v>
      </c>
      <c r="B313" s="1">
        <f t="shared" si="4"/>
        <v>8.8776798</v>
      </c>
    </row>
    <row r="314" spans="1:2" ht="12.75">
      <c r="A314" s="6">
        <v>0.5603</v>
      </c>
      <c r="B314" s="1">
        <f t="shared" si="4"/>
        <v>8.837981</v>
      </c>
    </row>
    <row r="315" spans="1:2" ht="12.75">
      <c r="A315" s="6">
        <v>0.55908</v>
      </c>
      <c r="B315" s="1">
        <f t="shared" si="4"/>
        <v>8.8181316</v>
      </c>
    </row>
    <row r="316" spans="1:2" ht="12.75">
      <c r="A316" s="6">
        <v>0.55542</v>
      </c>
      <c r="B316" s="1">
        <f t="shared" si="4"/>
        <v>8.7585834</v>
      </c>
    </row>
    <row r="317" spans="1:2" ht="12.75">
      <c r="A317" s="6">
        <v>0.55176</v>
      </c>
      <c r="B317" s="1">
        <f t="shared" si="4"/>
        <v>8.6990352</v>
      </c>
    </row>
    <row r="318" spans="1:2" ht="12.75">
      <c r="A318" s="6">
        <v>0.5481</v>
      </c>
      <c r="B318" s="1">
        <f t="shared" si="4"/>
        <v>8.639487</v>
      </c>
    </row>
    <row r="319" spans="1:2" ht="12.75">
      <c r="A319" s="6">
        <v>0.54199</v>
      </c>
      <c r="B319" s="1">
        <f t="shared" si="4"/>
        <v>8.540077299999998</v>
      </c>
    </row>
    <row r="320" spans="1:2" ht="12.75">
      <c r="A320" s="6">
        <v>0.53589</v>
      </c>
      <c r="B320" s="1">
        <f t="shared" si="4"/>
        <v>8.4408303</v>
      </c>
    </row>
    <row r="321" spans="1:2" ht="12.75">
      <c r="A321" s="6">
        <v>0.52734</v>
      </c>
      <c r="B321" s="1">
        <f t="shared" si="4"/>
        <v>8.3017218</v>
      </c>
    </row>
    <row r="322" spans="1:2" ht="12.75">
      <c r="A322" s="6">
        <v>0.52246</v>
      </c>
      <c r="B322" s="1">
        <f t="shared" si="4"/>
        <v>8.222324200000001</v>
      </c>
    </row>
    <row r="323" spans="1:2" ht="12.75">
      <c r="A323" s="6">
        <v>0.52002</v>
      </c>
      <c r="B323" s="1">
        <f t="shared" si="4"/>
        <v>8.182625400000001</v>
      </c>
    </row>
    <row r="324" spans="1:2" ht="12.75">
      <c r="A324" s="6">
        <v>0.51636</v>
      </c>
      <c r="B324" s="1">
        <f t="shared" si="4"/>
        <v>8.1230772</v>
      </c>
    </row>
    <row r="325" spans="1:2" ht="12.75">
      <c r="A325" s="6">
        <v>0.5127</v>
      </c>
      <c r="B325" s="1">
        <f t="shared" si="4"/>
        <v>8.063529</v>
      </c>
    </row>
    <row r="326" spans="1:2" ht="12.75">
      <c r="A326" s="6">
        <v>0.51025</v>
      </c>
      <c r="B326" s="1">
        <f t="shared" si="4"/>
        <v>8.023667499999998</v>
      </c>
    </row>
    <row r="327" spans="1:2" ht="12.75">
      <c r="A327" s="6">
        <v>0.50781</v>
      </c>
      <c r="B327" s="1">
        <f t="shared" si="4"/>
        <v>7.9839687</v>
      </c>
    </row>
    <row r="328" spans="1:2" ht="12.75">
      <c r="A328" s="6">
        <v>0.50537</v>
      </c>
      <c r="B328" s="1">
        <f t="shared" si="4"/>
        <v>7.9442699</v>
      </c>
    </row>
    <row r="329" spans="1:2" ht="12.75">
      <c r="A329" s="6">
        <v>0.50171</v>
      </c>
      <c r="B329" s="1">
        <f t="shared" si="4"/>
        <v>7.8847217</v>
      </c>
    </row>
    <row r="330" spans="1:2" ht="12.75">
      <c r="A330" s="6">
        <v>0.49805</v>
      </c>
      <c r="B330" s="1">
        <f t="shared" si="4"/>
        <v>7.8251735</v>
      </c>
    </row>
    <row r="331" spans="1:2" ht="12.75">
      <c r="A331" s="6">
        <v>0.49438</v>
      </c>
      <c r="B331" s="1">
        <f aca="true" t="shared" si="5" ref="B331:B394">(A331*16.27)-0.2781</f>
        <v>7.765462599999999</v>
      </c>
    </row>
    <row r="332" spans="1:2" ht="12.75">
      <c r="A332" s="6">
        <v>0.49072</v>
      </c>
      <c r="B332" s="1">
        <f t="shared" si="5"/>
        <v>7.705914399999999</v>
      </c>
    </row>
    <row r="333" spans="1:2" ht="12.75">
      <c r="A333" s="6">
        <v>0.48706</v>
      </c>
      <c r="B333" s="1">
        <f t="shared" si="5"/>
        <v>7.646366199999999</v>
      </c>
    </row>
    <row r="334" spans="1:2" ht="12.75">
      <c r="A334" s="6">
        <v>0.48462</v>
      </c>
      <c r="B334" s="1">
        <f t="shared" si="5"/>
        <v>7.606667399999999</v>
      </c>
    </row>
    <row r="335" spans="1:2" ht="12.75">
      <c r="A335" s="6">
        <v>0.47852</v>
      </c>
      <c r="B335" s="1">
        <f t="shared" si="5"/>
        <v>7.5074204</v>
      </c>
    </row>
    <row r="336" spans="1:2" ht="12.75">
      <c r="A336" s="6">
        <v>0.47485</v>
      </c>
      <c r="B336" s="1">
        <f t="shared" si="5"/>
        <v>7.447709499999999</v>
      </c>
    </row>
    <row r="337" spans="1:2" ht="12.75">
      <c r="A337" s="6">
        <v>0.46875</v>
      </c>
      <c r="B337" s="1">
        <f t="shared" si="5"/>
        <v>7.348462499999999</v>
      </c>
    </row>
    <row r="338" spans="1:2" ht="12.75">
      <c r="A338" s="6">
        <v>0.46021</v>
      </c>
      <c r="B338" s="1">
        <f t="shared" si="5"/>
        <v>7.2095167</v>
      </c>
    </row>
    <row r="339" spans="1:2" ht="12.75">
      <c r="A339" s="6">
        <v>0.45166</v>
      </c>
      <c r="B339" s="1">
        <f t="shared" si="5"/>
        <v>7.070408199999999</v>
      </c>
    </row>
    <row r="340" spans="1:2" ht="12.75">
      <c r="A340" s="6">
        <v>0.44678</v>
      </c>
      <c r="B340" s="1">
        <f t="shared" si="5"/>
        <v>6.9910106</v>
      </c>
    </row>
    <row r="341" spans="1:2" ht="12.75">
      <c r="A341" s="6">
        <v>0.44434</v>
      </c>
      <c r="B341" s="1">
        <f t="shared" si="5"/>
        <v>6.9513118</v>
      </c>
    </row>
    <row r="342" spans="1:2" ht="12.75">
      <c r="A342" s="6">
        <v>0.43823</v>
      </c>
      <c r="B342" s="1">
        <f t="shared" si="5"/>
        <v>6.851902099999999</v>
      </c>
    </row>
    <row r="343" spans="1:2" ht="12.75">
      <c r="A343" s="6">
        <v>0.43213</v>
      </c>
      <c r="B343" s="1">
        <f t="shared" si="5"/>
        <v>6.7526551</v>
      </c>
    </row>
    <row r="344" spans="1:2" ht="12.75">
      <c r="A344" s="6">
        <v>0.42847</v>
      </c>
      <c r="B344" s="1">
        <f t="shared" si="5"/>
        <v>6.6931069</v>
      </c>
    </row>
    <row r="345" spans="1:2" ht="12.75">
      <c r="A345" s="6">
        <v>0.42358</v>
      </c>
      <c r="B345" s="1">
        <f t="shared" si="5"/>
        <v>6.613546599999999</v>
      </c>
    </row>
    <row r="346" spans="1:2" ht="12.75">
      <c r="A346" s="6">
        <v>0.4187</v>
      </c>
      <c r="B346" s="1">
        <f t="shared" si="5"/>
        <v>6.534149</v>
      </c>
    </row>
    <row r="347" spans="1:2" ht="12.75">
      <c r="A347" s="6">
        <v>0.41382</v>
      </c>
      <c r="B347" s="1">
        <f t="shared" si="5"/>
        <v>6.4547514</v>
      </c>
    </row>
    <row r="348" spans="1:2" ht="12.75">
      <c r="A348" s="6">
        <v>0.40771</v>
      </c>
      <c r="B348" s="1">
        <f t="shared" si="5"/>
        <v>6.355341699999999</v>
      </c>
    </row>
    <row r="349" spans="1:2" ht="12.75">
      <c r="A349" s="6">
        <v>0.40405</v>
      </c>
      <c r="B349" s="1">
        <f t="shared" si="5"/>
        <v>6.2957935</v>
      </c>
    </row>
    <row r="350" spans="1:2" ht="12.75">
      <c r="A350" s="6">
        <v>0.40039</v>
      </c>
      <c r="B350" s="1">
        <f t="shared" si="5"/>
        <v>6.2362453</v>
      </c>
    </row>
    <row r="351" spans="1:2" ht="12.75">
      <c r="A351" s="6">
        <v>0.39551</v>
      </c>
      <c r="B351" s="1">
        <f t="shared" si="5"/>
        <v>6.156847699999999</v>
      </c>
    </row>
    <row r="352" spans="1:2" ht="12.75">
      <c r="A352" s="6">
        <v>0.39063</v>
      </c>
      <c r="B352" s="1">
        <f t="shared" si="5"/>
        <v>6.077450099999999</v>
      </c>
    </row>
    <row r="353" spans="1:2" ht="12.75">
      <c r="A353" s="6">
        <v>0.38696</v>
      </c>
      <c r="B353" s="1">
        <f t="shared" si="5"/>
        <v>6.0177392</v>
      </c>
    </row>
    <row r="354" spans="1:2" ht="12.75">
      <c r="A354" s="6">
        <v>0.38574</v>
      </c>
      <c r="B354" s="1">
        <f t="shared" si="5"/>
        <v>5.9978898</v>
      </c>
    </row>
    <row r="355" spans="1:2" ht="12.75">
      <c r="A355" s="6">
        <v>0.38208</v>
      </c>
      <c r="B355" s="1">
        <f t="shared" si="5"/>
        <v>5.938341599999999</v>
      </c>
    </row>
    <row r="356" spans="1:2" ht="12.75">
      <c r="A356" s="6">
        <v>0.37964</v>
      </c>
      <c r="B356" s="1">
        <f t="shared" si="5"/>
        <v>5.898642799999999</v>
      </c>
    </row>
    <row r="357" spans="1:2" ht="12.75">
      <c r="A357" s="6">
        <v>0.37598</v>
      </c>
      <c r="B357" s="1">
        <f t="shared" si="5"/>
        <v>5.839094599999999</v>
      </c>
    </row>
    <row r="358" spans="1:2" ht="12.75">
      <c r="A358" s="6">
        <v>0.37354</v>
      </c>
      <c r="B358" s="1">
        <f t="shared" si="5"/>
        <v>5.799395799999999</v>
      </c>
    </row>
    <row r="359" spans="1:2" ht="12.75">
      <c r="A359" s="6">
        <v>0.37109</v>
      </c>
      <c r="B359" s="1">
        <f t="shared" si="5"/>
        <v>5.759534299999999</v>
      </c>
    </row>
    <row r="360" spans="1:2" ht="12.75">
      <c r="A360" s="6">
        <v>0.36865</v>
      </c>
      <c r="B360" s="1">
        <f t="shared" si="5"/>
        <v>5.719835499999999</v>
      </c>
    </row>
    <row r="361" spans="1:2" ht="12.75">
      <c r="A361" s="6">
        <v>0.36499</v>
      </c>
      <c r="B361" s="1">
        <f t="shared" si="5"/>
        <v>5.660287299999999</v>
      </c>
    </row>
    <row r="362" spans="1:2" ht="12.75">
      <c r="A362" s="6">
        <v>0.36255</v>
      </c>
      <c r="B362" s="1">
        <f t="shared" si="5"/>
        <v>5.620588499999999</v>
      </c>
    </row>
    <row r="363" spans="1:2" ht="12.75">
      <c r="A363" s="6">
        <v>0.36011</v>
      </c>
      <c r="B363" s="1">
        <f t="shared" si="5"/>
        <v>5.580889699999999</v>
      </c>
    </row>
    <row r="364" spans="1:2" ht="12.75">
      <c r="A364" s="6">
        <v>0.35889</v>
      </c>
      <c r="B364" s="1">
        <f t="shared" si="5"/>
        <v>5.561040299999999</v>
      </c>
    </row>
    <row r="365" spans="1:2" ht="12.75">
      <c r="A365" s="6">
        <v>0.35522</v>
      </c>
      <c r="B365" s="1">
        <f t="shared" si="5"/>
        <v>5.5013293999999995</v>
      </c>
    </row>
    <row r="366" spans="1:2" ht="12.75">
      <c r="A366" s="6">
        <v>0.354</v>
      </c>
      <c r="B366" s="1">
        <f t="shared" si="5"/>
        <v>5.4814799999999995</v>
      </c>
    </row>
    <row r="367" spans="1:2" ht="12.75">
      <c r="A367" s="6">
        <v>0.34912</v>
      </c>
      <c r="B367" s="1">
        <f t="shared" si="5"/>
        <v>5.402082399999999</v>
      </c>
    </row>
    <row r="368" spans="1:2" ht="12.75">
      <c r="A368" s="6">
        <v>0.34302</v>
      </c>
      <c r="B368" s="1">
        <f t="shared" si="5"/>
        <v>5.302835399999999</v>
      </c>
    </row>
    <row r="369" spans="1:2" ht="12.75">
      <c r="A369" s="6">
        <v>0.33813</v>
      </c>
      <c r="B369" s="1">
        <f t="shared" si="5"/>
        <v>5.2232750999999995</v>
      </c>
    </row>
    <row r="370" spans="1:2" ht="12.75">
      <c r="A370" s="6">
        <v>0.33325</v>
      </c>
      <c r="B370" s="1">
        <f t="shared" si="5"/>
        <v>5.143877499999999</v>
      </c>
    </row>
    <row r="371" spans="1:2" ht="12.75">
      <c r="A371" s="6">
        <v>0.33081</v>
      </c>
      <c r="B371" s="1">
        <f t="shared" si="5"/>
        <v>5.104178699999999</v>
      </c>
    </row>
    <row r="372" spans="1:2" ht="12.75">
      <c r="A372" s="6">
        <v>0.32837</v>
      </c>
      <c r="B372" s="1">
        <f t="shared" si="5"/>
        <v>5.064479899999999</v>
      </c>
    </row>
    <row r="373" spans="1:2" ht="12.75">
      <c r="A373" s="6">
        <v>0.32593</v>
      </c>
      <c r="B373" s="1">
        <f t="shared" si="5"/>
        <v>5.024781099999999</v>
      </c>
    </row>
    <row r="374" spans="1:2" ht="12.75">
      <c r="A374" s="6">
        <v>0.31982</v>
      </c>
      <c r="B374" s="1">
        <f t="shared" si="5"/>
        <v>4.9253713999999995</v>
      </c>
    </row>
    <row r="375" spans="1:2" ht="12.75">
      <c r="A375" s="6">
        <v>0.31372</v>
      </c>
      <c r="B375" s="1">
        <f t="shared" si="5"/>
        <v>4.826124399999999</v>
      </c>
    </row>
    <row r="376" spans="1:2" ht="12.75">
      <c r="A376" s="6">
        <v>0.31006</v>
      </c>
      <c r="B376" s="1">
        <f t="shared" si="5"/>
        <v>4.766576199999999</v>
      </c>
    </row>
    <row r="377" spans="1:2" ht="12.75">
      <c r="A377" s="6">
        <v>0.30273</v>
      </c>
      <c r="B377" s="1">
        <f t="shared" si="5"/>
        <v>4.6473170999999995</v>
      </c>
    </row>
    <row r="378" spans="1:2" ht="12.75">
      <c r="A378" s="6">
        <v>0.29663</v>
      </c>
      <c r="B378" s="1">
        <f t="shared" si="5"/>
        <v>4.5480700999999994</v>
      </c>
    </row>
    <row r="379" spans="1:2" ht="12.75">
      <c r="A379" s="6">
        <v>0.29175</v>
      </c>
      <c r="B379" s="1">
        <f t="shared" si="5"/>
        <v>4.468672499999999</v>
      </c>
    </row>
    <row r="380" spans="1:2" ht="12.75">
      <c r="A380" s="6">
        <v>0.28687</v>
      </c>
      <c r="B380" s="1">
        <f t="shared" si="5"/>
        <v>4.3892749</v>
      </c>
    </row>
    <row r="381" spans="1:2" ht="12.75">
      <c r="A381" s="6">
        <v>0.28076</v>
      </c>
      <c r="B381" s="1">
        <f t="shared" si="5"/>
        <v>4.2898651999999995</v>
      </c>
    </row>
    <row r="382" spans="1:2" ht="12.75">
      <c r="A382" s="6">
        <v>0.27466</v>
      </c>
      <c r="B382" s="1">
        <f t="shared" si="5"/>
        <v>4.1906182</v>
      </c>
    </row>
    <row r="383" spans="1:2" ht="12.75">
      <c r="A383" s="6">
        <v>0.271</v>
      </c>
      <c r="B383" s="1">
        <f t="shared" si="5"/>
        <v>4.13107</v>
      </c>
    </row>
    <row r="384" spans="1:2" ht="12.75">
      <c r="A384" s="6">
        <v>0.26611</v>
      </c>
      <c r="B384" s="1">
        <f t="shared" si="5"/>
        <v>4.0515096999999995</v>
      </c>
    </row>
    <row r="385" spans="1:2" ht="12.75">
      <c r="A385" s="6">
        <v>0.26123</v>
      </c>
      <c r="B385" s="1">
        <f t="shared" si="5"/>
        <v>3.9721121000000004</v>
      </c>
    </row>
    <row r="386" spans="1:2" ht="12.75">
      <c r="A386" s="6">
        <v>0.25757</v>
      </c>
      <c r="B386" s="1">
        <f t="shared" si="5"/>
        <v>3.9125639000000003</v>
      </c>
    </row>
    <row r="387" spans="1:2" ht="12.75">
      <c r="A387" s="6">
        <v>0.25269</v>
      </c>
      <c r="B387" s="1">
        <f t="shared" si="5"/>
        <v>3.8331663000000002</v>
      </c>
    </row>
    <row r="388" spans="1:2" ht="12.75">
      <c r="A388" s="6">
        <v>0.25024</v>
      </c>
      <c r="B388" s="1">
        <f t="shared" si="5"/>
        <v>3.7933047999999996</v>
      </c>
    </row>
    <row r="389" spans="1:2" ht="12.75">
      <c r="A389" s="6">
        <v>0.24536</v>
      </c>
      <c r="B389" s="1">
        <f t="shared" si="5"/>
        <v>3.7139071999999995</v>
      </c>
    </row>
    <row r="390" spans="1:2" ht="12.75">
      <c r="A390" s="6">
        <v>0.2417</v>
      </c>
      <c r="B390" s="1">
        <f t="shared" si="5"/>
        <v>3.6543589999999995</v>
      </c>
    </row>
    <row r="391" spans="1:2" ht="12.75">
      <c r="A391" s="6">
        <v>0.23926</v>
      </c>
      <c r="B391" s="1">
        <f t="shared" si="5"/>
        <v>3.6146602000000003</v>
      </c>
    </row>
    <row r="392" spans="1:2" ht="12.75">
      <c r="A392" s="6">
        <v>0.23193</v>
      </c>
      <c r="B392" s="1">
        <f t="shared" si="5"/>
        <v>3.4954010999999996</v>
      </c>
    </row>
    <row r="393" spans="1:2" ht="12.75">
      <c r="A393" s="6">
        <v>0.22583</v>
      </c>
      <c r="B393" s="1">
        <f t="shared" si="5"/>
        <v>3.3961540999999995</v>
      </c>
    </row>
    <row r="394" spans="1:2" ht="12.75">
      <c r="A394" s="6">
        <v>0.22217</v>
      </c>
      <c r="B394" s="1">
        <f t="shared" si="5"/>
        <v>3.3366059000000003</v>
      </c>
    </row>
    <row r="395" spans="1:2" ht="12.75">
      <c r="A395" s="6">
        <v>0.21729</v>
      </c>
      <c r="B395" s="1">
        <f aca="true" t="shared" si="6" ref="B395:B458">(A395*16.27)-0.2781</f>
        <v>3.2572083000000003</v>
      </c>
    </row>
    <row r="396" spans="1:2" ht="12.75">
      <c r="A396" s="6">
        <v>0.21606</v>
      </c>
      <c r="B396" s="1">
        <f t="shared" si="6"/>
        <v>3.2371961999999996</v>
      </c>
    </row>
    <row r="397" spans="1:2" ht="12.75">
      <c r="A397" s="6">
        <v>0.2124</v>
      </c>
      <c r="B397" s="1">
        <f t="shared" si="6"/>
        <v>3.1776479999999996</v>
      </c>
    </row>
    <row r="398" spans="1:2" ht="12.75">
      <c r="A398" s="6">
        <v>0.20996</v>
      </c>
      <c r="B398" s="1">
        <f t="shared" si="6"/>
        <v>3.1379492000000004</v>
      </c>
    </row>
    <row r="399" spans="1:2" ht="12.75">
      <c r="A399" s="6">
        <v>0.20752</v>
      </c>
      <c r="B399" s="1">
        <f t="shared" si="6"/>
        <v>3.0982504000000004</v>
      </c>
    </row>
    <row r="400" spans="1:2" ht="12.75">
      <c r="A400" s="6">
        <v>0.20508</v>
      </c>
      <c r="B400" s="1">
        <f t="shared" si="6"/>
        <v>3.0585516000000004</v>
      </c>
    </row>
    <row r="401" spans="1:2" ht="12.75">
      <c r="A401" s="6">
        <v>0.20508</v>
      </c>
      <c r="B401" s="1">
        <f t="shared" si="6"/>
        <v>3.0585516000000004</v>
      </c>
    </row>
    <row r="402" spans="1:2" ht="12.75">
      <c r="A402" s="6">
        <v>0.20142</v>
      </c>
      <c r="B402" s="1">
        <f t="shared" si="6"/>
        <v>2.9990033999999994</v>
      </c>
    </row>
    <row r="403" spans="1:2" ht="12.75">
      <c r="A403" s="6">
        <v>0.20142</v>
      </c>
      <c r="B403" s="1">
        <f t="shared" si="6"/>
        <v>2.9990033999999994</v>
      </c>
    </row>
    <row r="404" spans="1:2" ht="12.75">
      <c r="A404" s="6">
        <v>0.19653</v>
      </c>
      <c r="B404" s="1">
        <f t="shared" si="6"/>
        <v>2.9194431000000005</v>
      </c>
    </row>
    <row r="405" spans="1:2" ht="12.75">
      <c r="A405" s="6">
        <v>0.19531</v>
      </c>
      <c r="B405" s="1">
        <f t="shared" si="6"/>
        <v>2.8995937000000005</v>
      </c>
    </row>
    <row r="406" spans="1:2" ht="12.75">
      <c r="A406" s="6">
        <v>0.19409</v>
      </c>
      <c r="B406" s="1">
        <f t="shared" si="6"/>
        <v>2.8797443000000005</v>
      </c>
    </row>
    <row r="407" spans="1:2" ht="12.75">
      <c r="A407" s="6">
        <v>0.19165</v>
      </c>
      <c r="B407" s="1">
        <f t="shared" si="6"/>
        <v>2.8400454999999996</v>
      </c>
    </row>
    <row r="408" spans="1:2" ht="12.75">
      <c r="A408" s="6">
        <v>0.18921</v>
      </c>
      <c r="B408" s="1">
        <f t="shared" si="6"/>
        <v>2.8003466999999995</v>
      </c>
    </row>
    <row r="409" spans="1:2" ht="12.75">
      <c r="A409" s="6">
        <v>0.18799</v>
      </c>
      <c r="B409" s="1">
        <f t="shared" si="6"/>
        <v>2.7804972999999995</v>
      </c>
    </row>
    <row r="410" spans="1:2" ht="12.75">
      <c r="A410" s="6">
        <v>0.18555</v>
      </c>
      <c r="B410" s="1">
        <f t="shared" si="6"/>
        <v>2.7407984999999995</v>
      </c>
    </row>
    <row r="411" spans="1:2" ht="12.75">
      <c r="A411" s="6">
        <v>0.18188</v>
      </c>
      <c r="B411" s="1">
        <f t="shared" si="6"/>
        <v>2.6810875999999997</v>
      </c>
    </row>
    <row r="412" spans="1:2" ht="12.75">
      <c r="A412" s="6">
        <v>0.18066</v>
      </c>
      <c r="B412" s="1">
        <f t="shared" si="6"/>
        <v>2.6612381999999997</v>
      </c>
    </row>
    <row r="413" spans="1:2" ht="12.75">
      <c r="A413" s="6">
        <v>0.17944</v>
      </c>
      <c r="B413" s="1">
        <f t="shared" si="6"/>
        <v>2.6413887999999996</v>
      </c>
    </row>
    <row r="414" spans="1:2" ht="12.75">
      <c r="A414" s="6">
        <v>0.177</v>
      </c>
      <c r="B414" s="1">
        <f t="shared" si="6"/>
        <v>2.6016899999999996</v>
      </c>
    </row>
    <row r="415" spans="1:2" ht="12.75">
      <c r="A415" s="6">
        <v>0.17456</v>
      </c>
      <c r="B415" s="1">
        <f t="shared" si="6"/>
        <v>2.5619911999999996</v>
      </c>
    </row>
    <row r="416" spans="1:2" ht="12.75">
      <c r="A416" s="6">
        <v>0.17334</v>
      </c>
      <c r="B416" s="1">
        <f t="shared" si="6"/>
        <v>2.5421417999999996</v>
      </c>
    </row>
    <row r="417" spans="1:2" ht="12.75">
      <c r="A417" s="6">
        <v>0.1709</v>
      </c>
      <c r="B417" s="1">
        <f t="shared" si="6"/>
        <v>2.5024429999999995</v>
      </c>
    </row>
    <row r="418" spans="1:2" ht="12.75">
      <c r="A418" s="6">
        <v>0.16846</v>
      </c>
      <c r="B418" s="1">
        <f t="shared" si="6"/>
        <v>2.4627441999999995</v>
      </c>
    </row>
    <row r="419" spans="1:2" ht="12.75">
      <c r="A419" s="6">
        <v>0.16724</v>
      </c>
      <c r="B419" s="1">
        <f t="shared" si="6"/>
        <v>2.4428947999999995</v>
      </c>
    </row>
    <row r="420" spans="1:2" ht="12.75">
      <c r="A420" s="6">
        <v>0.16479</v>
      </c>
      <c r="B420" s="1">
        <f t="shared" si="6"/>
        <v>2.4030332999999997</v>
      </c>
    </row>
    <row r="421" spans="1:2" ht="12.75">
      <c r="A421" s="6">
        <v>0.16235</v>
      </c>
      <c r="B421" s="1">
        <f t="shared" si="6"/>
        <v>2.3633344999999997</v>
      </c>
    </row>
    <row r="422" spans="1:2" ht="12.75">
      <c r="A422" s="6">
        <v>0.16235</v>
      </c>
      <c r="B422" s="1">
        <f t="shared" si="6"/>
        <v>2.3633344999999997</v>
      </c>
    </row>
    <row r="423" spans="1:2" ht="12.75">
      <c r="A423" s="6">
        <v>0.15991</v>
      </c>
      <c r="B423" s="1">
        <f t="shared" si="6"/>
        <v>2.3236356999999996</v>
      </c>
    </row>
    <row r="424" spans="1:2" ht="12.75">
      <c r="A424" s="6">
        <v>0.15991</v>
      </c>
      <c r="B424" s="1">
        <f t="shared" si="6"/>
        <v>2.3236356999999996</v>
      </c>
    </row>
    <row r="425" spans="1:2" ht="12.75">
      <c r="A425" s="6">
        <v>0.15747</v>
      </c>
      <c r="B425" s="1">
        <f t="shared" si="6"/>
        <v>2.2839368999999996</v>
      </c>
    </row>
    <row r="426" spans="1:2" ht="12.75">
      <c r="A426" s="6">
        <v>0.15625</v>
      </c>
      <c r="B426" s="1">
        <f t="shared" si="6"/>
        <v>2.2640874999999996</v>
      </c>
    </row>
    <row r="427" spans="1:2" ht="12.75">
      <c r="A427" s="6">
        <v>0.15503</v>
      </c>
      <c r="B427" s="1">
        <f t="shared" si="6"/>
        <v>2.2442380999999996</v>
      </c>
    </row>
    <row r="428" spans="1:2" ht="12.75">
      <c r="A428" s="6">
        <v>0.15381</v>
      </c>
      <c r="B428" s="1">
        <f t="shared" si="6"/>
        <v>2.2243886999999996</v>
      </c>
    </row>
    <row r="429" spans="1:2" ht="12.75">
      <c r="A429" s="6">
        <v>0.15137</v>
      </c>
      <c r="B429" s="1">
        <f t="shared" si="6"/>
        <v>2.1846899000000004</v>
      </c>
    </row>
    <row r="430" spans="1:2" ht="12.75">
      <c r="A430" s="6">
        <v>0.15015</v>
      </c>
      <c r="B430" s="1">
        <f t="shared" si="6"/>
        <v>2.1648405000000004</v>
      </c>
    </row>
    <row r="431" spans="1:2" ht="12.75">
      <c r="A431" s="6">
        <v>0.15015</v>
      </c>
      <c r="B431" s="1">
        <f t="shared" si="6"/>
        <v>2.1648405000000004</v>
      </c>
    </row>
    <row r="432" spans="1:3" ht="12.75">
      <c r="A432" s="6">
        <v>0.14771</v>
      </c>
      <c r="B432" s="1">
        <f t="shared" si="6"/>
        <v>2.1251417000000004</v>
      </c>
      <c r="C432" t="s">
        <v>53</v>
      </c>
    </row>
    <row r="433" spans="1:2" ht="12.75">
      <c r="A433" s="6">
        <v>0.14771</v>
      </c>
      <c r="B433" s="1">
        <f t="shared" si="6"/>
        <v>2.1251417000000004</v>
      </c>
    </row>
    <row r="434" spans="1:2" ht="12.75">
      <c r="A434" s="6">
        <v>0.14648</v>
      </c>
      <c r="B434" s="1">
        <f t="shared" si="6"/>
        <v>2.1051295999999997</v>
      </c>
    </row>
    <row r="435" spans="1:2" ht="12.75">
      <c r="A435" s="6">
        <v>0.14526</v>
      </c>
      <c r="B435" s="1">
        <f t="shared" si="6"/>
        <v>2.0852801999999997</v>
      </c>
    </row>
    <row r="436" spans="1:2" ht="12.75">
      <c r="A436" s="6">
        <v>0.14526</v>
      </c>
      <c r="B436" s="1">
        <f t="shared" si="6"/>
        <v>2.0852801999999997</v>
      </c>
    </row>
    <row r="437" spans="1:2" ht="12.75">
      <c r="A437" s="6">
        <v>0.14404</v>
      </c>
      <c r="B437" s="1">
        <f t="shared" si="6"/>
        <v>2.0654307999999997</v>
      </c>
    </row>
    <row r="438" spans="1:2" ht="12.75">
      <c r="A438" s="6">
        <v>0.14404</v>
      </c>
      <c r="B438" s="1">
        <f t="shared" si="6"/>
        <v>2.0654307999999997</v>
      </c>
    </row>
    <row r="439" spans="1:2" ht="12.75">
      <c r="A439" s="6">
        <v>0.14282</v>
      </c>
      <c r="B439" s="1">
        <f t="shared" si="6"/>
        <v>2.0455813999999997</v>
      </c>
    </row>
    <row r="440" spans="1:2" ht="12.75">
      <c r="A440" s="6">
        <v>0.14282</v>
      </c>
      <c r="B440" s="1">
        <f t="shared" si="6"/>
        <v>2.0455813999999997</v>
      </c>
    </row>
    <row r="441" spans="1:2" ht="12.75">
      <c r="A441" s="6">
        <v>0.1416</v>
      </c>
      <c r="B441" s="1">
        <f t="shared" si="6"/>
        <v>2.0257319999999996</v>
      </c>
    </row>
    <row r="442" spans="1:2" ht="12.75">
      <c r="A442" s="6">
        <v>0.1416</v>
      </c>
      <c r="B442" s="1">
        <f t="shared" si="6"/>
        <v>2.0257319999999996</v>
      </c>
    </row>
    <row r="443" spans="1:2" ht="12.75">
      <c r="A443" s="6">
        <v>0.1416</v>
      </c>
      <c r="B443" s="1">
        <f t="shared" si="6"/>
        <v>2.0257319999999996</v>
      </c>
    </row>
    <row r="444" spans="1:2" ht="12.75">
      <c r="A444" s="6">
        <v>0.14038</v>
      </c>
      <c r="B444" s="1">
        <f t="shared" si="6"/>
        <v>2.0058825999999996</v>
      </c>
    </row>
    <row r="445" spans="1:2" ht="12.75">
      <c r="A445" s="6">
        <v>0.14038</v>
      </c>
      <c r="B445" s="1">
        <f t="shared" si="6"/>
        <v>2.0058825999999996</v>
      </c>
    </row>
    <row r="446" spans="1:2" ht="12.75">
      <c r="A446" s="6">
        <v>0.13794</v>
      </c>
      <c r="B446" s="1">
        <f t="shared" si="6"/>
        <v>1.9661838000000003</v>
      </c>
    </row>
    <row r="447" spans="1:2" ht="12.75">
      <c r="A447" s="6">
        <v>0.13916</v>
      </c>
      <c r="B447" s="1">
        <f t="shared" si="6"/>
        <v>1.9860331999999998</v>
      </c>
    </row>
    <row r="448" spans="1:2" ht="12.75">
      <c r="A448" s="6">
        <v>0.13916</v>
      </c>
      <c r="B448" s="1">
        <f t="shared" si="6"/>
        <v>1.9860331999999998</v>
      </c>
    </row>
    <row r="449" spans="1:2" ht="12.75">
      <c r="A449" s="6">
        <v>0.13794</v>
      </c>
      <c r="B449" s="1">
        <f t="shared" si="6"/>
        <v>1.9661838000000003</v>
      </c>
    </row>
    <row r="450" spans="1:2" ht="12.75">
      <c r="A450" s="6">
        <v>0.13672</v>
      </c>
      <c r="B450" s="1">
        <f t="shared" si="6"/>
        <v>1.9463344000000002</v>
      </c>
    </row>
    <row r="451" spans="1:2" ht="12.75">
      <c r="A451" s="6">
        <v>0.13794</v>
      </c>
      <c r="B451" s="1">
        <f t="shared" si="6"/>
        <v>1.9661838000000003</v>
      </c>
    </row>
    <row r="452" spans="1:2" ht="12.75">
      <c r="A452" s="6">
        <v>0.13794</v>
      </c>
      <c r="B452" s="1">
        <f t="shared" si="6"/>
        <v>1.9661838000000003</v>
      </c>
    </row>
    <row r="453" spans="1:2" ht="12.75">
      <c r="A453" s="6">
        <v>0.13794</v>
      </c>
      <c r="B453" s="1">
        <f t="shared" si="6"/>
        <v>1.9661838000000003</v>
      </c>
    </row>
    <row r="454" spans="1:2" ht="12.75">
      <c r="A454" s="6">
        <v>0.13672</v>
      </c>
      <c r="B454" s="1">
        <f t="shared" si="6"/>
        <v>1.9463344000000002</v>
      </c>
    </row>
    <row r="455" spans="1:2" ht="12.75">
      <c r="A455" s="6">
        <v>0.13672</v>
      </c>
      <c r="B455" s="1">
        <f t="shared" si="6"/>
        <v>1.9463344000000002</v>
      </c>
    </row>
    <row r="456" spans="1:2" ht="12.75">
      <c r="A456" s="6">
        <v>0.13672</v>
      </c>
      <c r="B456" s="1">
        <f t="shared" si="6"/>
        <v>1.9463344000000002</v>
      </c>
    </row>
    <row r="457" spans="1:2" ht="12.75">
      <c r="A457" s="6">
        <v>0.13672</v>
      </c>
      <c r="B457" s="1">
        <f t="shared" si="6"/>
        <v>1.9463344000000002</v>
      </c>
    </row>
    <row r="458" spans="1:2" ht="12.75">
      <c r="A458" s="6">
        <v>0.1355</v>
      </c>
      <c r="B458" s="1">
        <f t="shared" si="6"/>
        <v>1.9264850000000002</v>
      </c>
    </row>
    <row r="459" spans="1:2" ht="12.75">
      <c r="A459" s="6">
        <v>0.1355</v>
      </c>
      <c r="B459" s="1">
        <f aca="true" t="shared" si="7" ref="B459:B464">(A459*16.27)-0.2781</f>
        <v>1.9264850000000002</v>
      </c>
    </row>
    <row r="460" spans="1:2" ht="12.75">
      <c r="A460" s="6">
        <v>0.1355</v>
      </c>
      <c r="B460" s="1">
        <f t="shared" si="7"/>
        <v>1.9264850000000002</v>
      </c>
    </row>
    <row r="461" spans="1:2" ht="12.75">
      <c r="A461" s="6">
        <v>0.1355</v>
      </c>
      <c r="B461" s="1">
        <f t="shared" si="7"/>
        <v>1.9264850000000002</v>
      </c>
    </row>
    <row r="462" spans="1:2" ht="12.75">
      <c r="A462" s="6">
        <v>0.1355</v>
      </c>
      <c r="B462" s="1">
        <f t="shared" si="7"/>
        <v>1.9264850000000002</v>
      </c>
    </row>
    <row r="463" spans="1:2" ht="12.75">
      <c r="A463" s="6">
        <v>0.1355</v>
      </c>
      <c r="B463" s="1">
        <f t="shared" si="7"/>
        <v>1.9264850000000002</v>
      </c>
    </row>
    <row r="464" spans="1:2" ht="12.75">
      <c r="A464" s="6">
        <v>0.13428</v>
      </c>
      <c r="B464" s="1">
        <f t="shared" si="7"/>
        <v>1.9066356000000002</v>
      </c>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3" ht="12.75">
      <c r="A488" s="1"/>
      <c r="B488" s="1"/>
      <c r="C488" t="s">
        <v>53</v>
      </c>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3" ht="12.75">
      <c r="A579" s="1"/>
      <c r="B579" s="1"/>
      <c r="C579" t="s">
        <v>53</v>
      </c>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82</v>
      </c>
      <c r="B1" t="s">
        <v>88</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C1">
      <selection activeCell="A1" sqref="A1"/>
    </sheetView>
  </sheetViews>
  <sheetFormatPr defaultColWidth="9.140625" defaultRowHeight="12.75"/>
  <cols>
    <col min="1" max="1" width="35.7109375" style="0" customWidth="1"/>
  </cols>
  <sheetData>
    <row r="1" ht="12.75">
      <c r="A1" t="s">
        <v>66</v>
      </c>
    </row>
    <row r="3" spans="1:5" ht="12.75">
      <c r="A3" t="s">
        <v>67</v>
      </c>
      <c r="D3">
        <v>0.178</v>
      </c>
      <c r="E3" t="s">
        <v>70</v>
      </c>
    </row>
    <row r="4" spans="1:5" ht="12.75">
      <c r="A4" t="s">
        <v>69</v>
      </c>
      <c r="D4">
        <v>0.14</v>
      </c>
      <c r="E4" t="s">
        <v>70</v>
      </c>
    </row>
    <row r="5" spans="1:5" ht="12.75">
      <c r="A5" t="s">
        <v>69</v>
      </c>
      <c r="D5">
        <v>0.28</v>
      </c>
      <c r="E5" t="s">
        <v>47</v>
      </c>
    </row>
    <row r="6" spans="1:5" ht="12.75">
      <c r="A6" t="s">
        <v>68</v>
      </c>
      <c r="D6">
        <v>0.14</v>
      </c>
      <c r="E6" t="s">
        <v>70</v>
      </c>
    </row>
    <row r="7" spans="1:5" ht="12.75">
      <c r="A7" t="s">
        <v>68</v>
      </c>
      <c r="D7">
        <v>0.35</v>
      </c>
      <c r="E7" t="s">
        <v>47</v>
      </c>
    </row>
    <row r="8" spans="1:5" ht="12.75">
      <c r="A8" t="s">
        <v>71</v>
      </c>
      <c r="D8">
        <v>2.53</v>
      </c>
      <c r="E8" t="s">
        <v>47</v>
      </c>
    </row>
    <row r="9" spans="1:5" ht="12.75">
      <c r="A9" t="s">
        <v>75</v>
      </c>
      <c r="D9">
        <v>1.24</v>
      </c>
      <c r="E9" t="s">
        <v>47</v>
      </c>
    </row>
    <row r="10" ht="12.75">
      <c r="A10" t="s">
        <v>74</v>
      </c>
    </row>
    <row r="22" ht="12.75">
      <c r="J22" t="s">
        <v>72</v>
      </c>
    </row>
    <row r="57" ht="12.75">
      <c r="H57" t="s">
        <v>73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2005-04-25T04:01:00Z</dcterms:modified>
  <cp:category/>
  <cp:version/>
  <cp:contentType/>
  <cp:contentStatus/>
</cp:coreProperties>
</file>