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Analysis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<sst xmlns="http://schemas.openxmlformats.org/spreadsheetml/2006/main" count="125" uniqueCount="86">
  <si>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</si>
  <si>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</si>
  <si>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</si>
  <si>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</si>
  <si>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</si>
  <si>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</si>
  <si>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</si>
  <si>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</si>
  <si>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</si>
  <si>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</si>
  <si>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</si>
  <si>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</si>
  <si>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</si>
  <si>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</si>
  <si>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</si>
  <si>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</si>
  <si>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</si>
  <si>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</si>
  <si>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</si>
  <si>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</si>
  <si>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</si>
  <si>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</si>
  <si>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</si>
  <si>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</si>
  <si>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</si>
  <si>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</si>
  <si>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</si>
  <si>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</si>
  <si>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</si>
  <si>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</si>
  <si>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</si>
  <si>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</si>
  <si>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</si>
  <si>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</si>
  <si>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</si>
  <si>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</si>
  <si>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</si>
  <si>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</si>
  <si>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</si>
  <si>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</si>
  <si>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</si>
  <si>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</si>
  <si>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</si>
  <si>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</si>
  <si>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</si>
  <si>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</si>
  <si>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</si>
  <si>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</si>
  <si>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</si>
  <si>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</si>
  <si>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</si>
  <si>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</si>
  <si>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</si>
  <si>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</si>
  <si>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</si>
  <si>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</si>
  <si>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</si>
  <si>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</si>
  <si>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</si>
  <si>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</si>
  <si>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Motor</t>
  </si>
  <si>
    <t>inches (average)</t>
  </si>
  <si>
    <t>Tested on "Health-O-Matic" bathroom scale converted to digital test stand</t>
  </si>
  <si>
    <t>This data from pre-burn calibration</t>
  </si>
  <si>
    <t>Events from video</t>
  </si>
  <si>
    <t>Ignitor fires</t>
  </si>
  <si>
    <t>Thrust begins</t>
  </si>
  <si>
    <t>Thrust ends</t>
  </si>
  <si>
    <t>Ignition lag:</t>
  </si>
  <si>
    <t>seconds</t>
  </si>
  <si>
    <t>Data from Test Stand A</t>
  </si>
  <si>
    <t>Using INA125 amp C set at 10v excitation, 220ohm gain resistance</t>
  </si>
  <si>
    <t xml:space="preserve">  </t>
  </si>
  <si>
    <t>Note:  Weights became unweildy at 83.15 lbs, were in danger of toppling over, so that sample</t>
  </si>
  <si>
    <t>is questionable, and the higher weight not attempted.</t>
  </si>
  <si>
    <t>3-1-05C</t>
  </si>
  <si>
    <t>38-360 static test on Test stand A</t>
  </si>
  <si>
    <t>Three inhibited grains</t>
  </si>
  <si>
    <t>Not continuous</t>
  </si>
  <si>
    <t>Note:  This was one long grain cut roughly into thirds, one grain about 1/4 inch longer than the other two, but averaged here</t>
  </si>
  <si>
    <t>Using INA 125 amp C, excitation set to 10v, gain set with 220 ohm resistor (switch 6)</t>
  </si>
  <si>
    <t>Propellant is combination of two batches of toaster-oven rcandy plus 1% fine Ti flakes</t>
  </si>
  <si>
    <t>Leaves of fuse paper placed at ends and between grains to facilitate ignition.</t>
  </si>
  <si>
    <t>First ignitor used only black powder, 0.2g and failed to ignite the grains.</t>
  </si>
  <si>
    <t>Second ignitor include a pinch of Mg turnings</t>
  </si>
  <si>
    <t>Toaster-Oven Rcandy + 1 percent Ti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</si>
</sst>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1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5.5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Dr. Rocket 38-360 Casing, 3 inhibited grains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Data!$B$10:$B$300</c:f>
              <c:numCache>
                <c:ptCount val="291"/>
                <c:pt idx="0">
                  <c:v>-1.9531249999982236E-05</c:v>
                </c:pt>
                <c:pt idx="1">
                  <c:v>-1.9531249999982236E-05</c:v>
                </c:pt>
                <c:pt idx="2">
                  <c:v>-1.9531249999982236E-05</c:v>
                </c:pt>
                <c:pt idx="3">
                  <c:v>-1.9531249999982236E-05</c:v>
                </c:pt>
                <c:pt idx="4">
                  <c:v>-1.9531249999982236E-05</c:v>
                </c:pt>
                <c:pt idx="5">
                  <c:v>-1.9531249999982236E-05</c:v>
                </c:pt>
                <c:pt idx="6">
                  <c:v>-1.9531249999982236E-05</c:v>
                </c:pt>
                <c:pt idx="7">
                  <c:v>-1.9531249999982236E-05</c:v>
                </c:pt>
                <c:pt idx="8">
                  <c:v>-1.9531249999982236E-05</c:v>
                </c:pt>
                <c:pt idx="9">
                  <c:v>-1.9531249999982236E-05</c:v>
                </c:pt>
                <c:pt idx="10">
                  <c:v>-1.9531249999982236E-05</c:v>
                </c:pt>
                <c:pt idx="11">
                  <c:v>-1.9531249999982236E-05</c:v>
                </c:pt>
                <c:pt idx="12">
                  <c:v>0.3096466221600003</c:v>
                </c:pt>
                <c:pt idx="13">
                  <c:v>0.6193603409000001</c:v>
                </c:pt>
                <c:pt idx="14">
                  <c:v>2.1676118324000004</c:v>
                </c:pt>
                <c:pt idx="15">
                  <c:v>3.716021875</c:v>
                </c:pt>
                <c:pt idx="16">
                  <c:v>5.8837325142</c:v>
                </c:pt>
                <c:pt idx="17">
                  <c:v>7.432142556800001</c:v>
                </c:pt>
                <c:pt idx="18">
                  <c:v>8.67074375</c:v>
                </c:pt>
                <c:pt idx="19">
                  <c:v>9.9095034943</c:v>
                </c:pt>
                <c:pt idx="20">
                  <c:v>11.1481046875</c:v>
                </c:pt>
                <c:pt idx="21">
                  <c:v>12.386864431800001</c:v>
                </c:pt>
                <c:pt idx="22">
                  <c:v>13.0061650284</c:v>
                </c:pt>
                <c:pt idx="23">
                  <c:v>13.625465625</c:v>
                </c:pt>
                <c:pt idx="24">
                  <c:v>14.244766221599999</c:v>
                </c:pt>
                <c:pt idx="25">
                  <c:v>15.174509872</c:v>
                </c:pt>
                <c:pt idx="26">
                  <c:v>16.412793963</c:v>
                </c:pt>
                <c:pt idx="27">
                  <c:v>17.341903408999997</c:v>
                </c:pt>
                <c:pt idx="28">
                  <c:v>18.580187499999997</c:v>
                </c:pt>
                <c:pt idx="29">
                  <c:v>19.818471590999998</c:v>
                </c:pt>
                <c:pt idx="30">
                  <c:v>20.747581037</c:v>
                </c:pt>
                <c:pt idx="31">
                  <c:v>21.985865128</c:v>
                </c:pt>
                <c:pt idx="32">
                  <c:v>23.225734729999996</c:v>
                </c:pt>
                <c:pt idx="33">
                  <c:v>24.154844175999997</c:v>
                </c:pt>
                <c:pt idx="34">
                  <c:v>25.083953621999996</c:v>
                </c:pt>
                <c:pt idx="35">
                  <c:v>26.013063068</c:v>
                </c:pt>
                <c:pt idx="36">
                  <c:v>26.631412358</c:v>
                </c:pt>
                <c:pt idx="37">
                  <c:v>27.560521803999997</c:v>
                </c:pt>
                <c:pt idx="38">
                  <c:v>28.180456604999996</c:v>
                </c:pt>
                <c:pt idx="39">
                  <c:v>28.798805895</c:v>
                </c:pt>
                <c:pt idx="40">
                  <c:v>29.418740695999997</c:v>
                </c:pt>
                <c:pt idx="41">
                  <c:v>30.038675496999996</c:v>
                </c:pt>
                <c:pt idx="42">
                  <c:v>30.657024786999994</c:v>
                </c:pt>
                <c:pt idx="43">
                  <c:v>30.967784942999998</c:v>
                </c:pt>
                <c:pt idx="44">
                  <c:v>31.586134232999996</c:v>
                </c:pt>
                <c:pt idx="45">
                  <c:v>31.895308877999994</c:v>
                </c:pt>
                <c:pt idx="46">
                  <c:v>32.206069033999995</c:v>
                </c:pt>
                <c:pt idx="47">
                  <c:v>32.515243678999994</c:v>
                </c:pt>
                <c:pt idx="48">
                  <c:v>33.13517848</c:v>
                </c:pt>
                <c:pt idx="49">
                  <c:v>33.13517848</c:v>
                </c:pt>
                <c:pt idx="50">
                  <c:v>33.444353125</c:v>
                </c:pt>
                <c:pt idx="51">
                  <c:v>33.75352777</c:v>
                </c:pt>
                <c:pt idx="52">
                  <c:v>34.064287926</c:v>
                </c:pt>
                <c:pt idx="53">
                  <c:v>34.373462571000005</c:v>
                </c:pt>
                <c:pt idx="54">
                  <c:v>34.682637215999996</c:v>
                </c:pt>
                <c:pt idx="55">
                  <c:v>34.993397372</c:v>
                </c:pt>
                <c:pt idx="56">
                  <c:v>35.302572016999996</c:v>
                </c:pt>
                <c:pt idx="57">
                  <c:v>35.611746661999995</c:v>
                </c:pt>
                <c:pt idx="58">
                  <c:v>35.611746661999995</c:v>
                </c:pt>
                <c:pt idx="59">
                  <c:v>35.922506817999995</c:v>
                </c:pt>
                <c:pt idx="60">
                  <c:v>36.231681463</c:v>
                </c:pt>
                <c:pt idx="61">
                  <c:v>36.540856108</c:v>
                </c:pt>
                <c:pt idx="62">
                  <c:v>36.850030753</c:v>
                </c:pt>
                <c:pt idx="63">
                  <c:v>36.850030753</c:v>
                </c:pt>
                <c:pt idx="64">
                  <c:v>37.160790909</c:v>
                </c:pt>
                <c:pt idx="65">
                  <c:v>37.160790909</c:v>
                </c:pt>
                <c:pt idx="66">
                  <c:v>37.469965554</c:v>
                </c:pt>
                <c:pt idx="67">
                  <c:v>37.469965554</c:v>
                </c:pt>
                <c:pt idx="68">
                  <c:v>37.779140199</c:v>
                </c:pt>
                <c:pt idx="69">
                  <c:v>38.089900355</c:v>
                </c:pt>
                <c:pt idx="70">
                  <c:v>38.399074999999996</c:v>
                </c:pt>
                <c:pt idx="71">
                  <c:v>38.708249644999995</c:v>
                </c:pt>
                <c:pt idx="72">
                  <c:v>39.019009800999996</c:v>
                </c:pt>
                <c:pt idx="73">
                  <c:v>39.019009800999996</c:v>
                </c:pt>
                <c:pt idx="74">
                  <c:v>39.328184446</c:v>
                </c:pt>
                <c:pt idx="75">
                  <c:v>39.637359091</c:v>
                </c:pt>
                <c:pt idx="76">
                  <c:v>39.948119247</c:v>
                </c:pt>
                <c:pt idx="77">
                  <c:v>40.257293892</c:v>
                </c:pt>
                <c:pt idx="78">
                  <c:v>40.257293892</c:v>
                </c:pt>
                <c:pt idx="79">
                  <c:v>40.566468537</c:v>
                </c:pt>
                <c:pt idx="80">
                  <c:v>40.877228693</c:v>
                </c:pt>
                <c:pt idx="81">
                  <c:v>41.186403338</c:v>
                </c:pt>
                <c:pt idx="82">
                  <c:v>41.186403338</c:v>
                </c:pt>
                <c:pt idx="83">
                  <c:v>41.495577983</c:v>
                </c:pt>
                <c:pt idx="84">
                  <c:v>41.495577983</c:v>
                </c:pt>
                <c:pt idx="85">
                  <c:v>41.804752627999996</c:v>
                </c:pt>
                <c:pt idx="86">
                  <c:v>42.115512783999996</c:v>
                </c:pt>
                <c:pt idx="87">
                  <c:v>42.424687428999995</c:v>
                </c:pt>
                <c:pt idx="88">
                  <c:v>42.424687428999995</c:v>
                </c:pt>
                <c:pt idx="89">
                  <c:v>42.733862074</c:v>
                </c:pt>
                <c:pt idx="90">
                  <c:v>43.04462223</c:v>
                </c:pt>
                <c:pt idx="91">
                  <c:v>43.353796875</c:v>
                </c:pt>
                <c:pt idx="92">
                  <c:v>43.353796875</c:v>
                </c:pt>
                <c:pt idx="93">
                  <c:v>43.66297151999999</c:v>
                </c:pt>
                <c:pt idx="94">
                  <c:v>43.66297151999999</c:v>
                </c:pt>
                <c:pt idx="95">
                  <c:v>43.973731676</c:v>
                </c:pt>
                <c:pt idx="96">
                  <c:v>44.282906321</c:v>
                </c:pt>
                <c:pt idx="97">
                  <c:v>44.282906321</c:v>
                </c:pt>
                <c:pt idx="98">
                  <c:v>44.592080966</c:v>
                </c:pt>
                <c:pt idx="99">
                  <c:v>44.902841122</c:v>
                </c:pt>
                <c:pt idx="100">
                  <c:v>44.902841122</c:v>
                </c:pt>
                <c:pt idx="101">
                  <c:v>45.212015767</c:v>
                </c:pt>
                <c:pt idx="102">
                  <c:v>45.521190411999996</c:v>
                </c:pt>
                <c:pt idx="103">
                  <c:v>45.521190411999996</c:v>
                </c:pt>
                <c:pt idx="104">
                  <c:v>45.831950567999996</c:v>
                </c:pt>
                <c:pt idx="105">
                  <c:v>45.831950567999996</c:v>
                </c:pt>
                <c:pt idx="106">
                  <c:v>46.141125213</c:v>
                </c:pt>
                <c:pt idx="107">
                  <c:v>46.141125213</c:v>
                </c:pt>
                <c:pt idx="108">
                  <c:v>46.450299858</c:v>
                </c:pt>
                <c:pt idx="109">
                  <c:v>46.450299858</c:v>
                </c:pt>
                <c:pt idx="110">
                  <c:v>46.75947450299999</c:v>
                </c:pt>
                <c:pt idx="111">
                  <c:v>46.75947450299999</c:v>
                </c:pt>
                <c:pt idx="112">
                  <c:v>46.75947450299999</c:v>
                </c:pt>
                <c:pt idx="113">
                  <c:v>47.070234659</c:v>
                </c:pt>
                <c:pt idx="114">
                  <c:v>47.070234659</c:v>
                </c:pt>
                <c:pt idx="115">
                  <c:v>47.37940930399999</c:v>
                </c:pt>
                <c:pt idx="116">
                  <c:v>47.37940930399999</c:v>
                </c:pt>
                <c:pt idx="117">
                  <c:v>47.37940930399999</c:v>
                </c:pt>
                <c:pt idx="118">
                  <c:v>47.688583949</c:v>
                </c:pt>
                <c:pt idx="119">
                  <c:v>47.688583949</c:v>
                </c:pt>
                <c:pt idx="120">
                  <c:v>47.999344105</c:v>
                </c:pt>
                <c:pt idx="121">
                  <c:v>47.999344105</c:v>
                </c:pt>
                <c:pt idx="122">
                  <c:v>47.999344105</c:v>
                </c:pt>
                <c:pt idx="123">
                  <c:v>48.30851875</c:v>
                </c:pt>
                <c:pt idx="124">
                  <c:v>48.30851875</c:v>
                </c:pt>
                <c:pt idx="125">
                  <c:v>48.30851875</c:v>
                </c:pt>
                <c:pt idx="126">
                  <c:v>48.617693394999996</c:v>
                </c:pt>
                <c:pt idx="127">
                  <c:v>48.928453551</c:v>
                </c:pt>
                <c:pt idx="128">
                  <c:v>48.928453551</c:v>
                </c:pt>
                <c:pt idx="129">
                  <c:v>49.237628196</c:v>
                </c:pt>
                <c:pt idx="130">
                  <c:v>49.237628196</c:v>
                </c:pt>
                <c:pt idx="131">
                  <c:v>49.237628196</c:v>
                </c:pt>
                <c:pt idx="132">
                  <c:v>49.546802841</c:v>
                </c:pt>
                <c:pt idx="133">
                  <c:v>49.546802841</c:v>
                </c:pt>
                <c:pt idx="134">
                  <c:v>49.546802841</c:v>
                </c:pt>
                <c:pt idx="135">
                  <c:v>49.546802841</c:v>
                </c:pt>
                <c:pt idx="136">
                  <c:v>49.857562997</c:v>
                </c:pt>
                <c:pt idx="137">
                  <c:v>49.857562997</c:v>
                </c:pt>
                <c:pt idx="138">
                  <c:v>49.857562997</c:v>
                </c:pt>
                <c:pt idx="139">
                  <c:v>49.857562997</c:v>
                </c:pt>
                <c:pt idx="140">
                  <c:v>49.857562997</c:v>
                </c:pt>
                <c:pt idx="141">
                  <c:v>49.857562997</c:v>
                </c:pt>
                <c:pt idx="142">
                  <c:v>49.857562997</c:v>
                </c:pt>
                <c:pt idx="143">
                  <c:v>49.857562997</c:v>
                </c:pt>
                <c:pt idx="144">
                  <c:v>50.166737641999994</c:v>
                </c:pt>
                <c:pt idx="145">
                  <c:v>50.166737641999994</c:v>
                </c:pt>
                <c:pt idx="146">
                  <c:v>50.166737641999994</c:v>
                </c:pt>
                <c:pt idx="147">
                  <c:v>50.166737641999994</c:v>
                </c:pt>
                <c:pt idx="148">
                  <c:v>50.166737641999994</c:v>
                </c:pt>
                <c:pt idx="149">
                  <c:v>50.166737641999994</c:v>
                </c:pt>
                <c:pt idx="150">
                  <c:v>50.166737641999994</c:v>
                </c:pt>
                <c:pt idx="151">
                  <c:v>50.166737641999994</c:v>
                </c:pt>
                <c:pt idx="152">
                  <c:v>50.166737641999994</c:v>
                </c:pt>
                <c:pt idx="153">
                  <c:v>50.166737641999994</c:v>
                </c:pt>
                <c:pt idx="154">
                  <c:v>50.166737641999994</c:v>
                </c:pt>
                <c:pt idx="155">
                  <c:v>50.166737641999994</c:v>
                </c:pt>
                <c:pt idx="156">
                  <c:v>50.166737641999994</c:v>
                </c:pt>
                <c:pt idx="157">
                  <c:v>50.166737641999994</c:v>
                </c:pt>
                <c:pt idx="158">
                  <c:v>50.166737641999994</c:v>
                </c:pt>
                <c:pt idx="159">
                  <c:v>49.857562997</c:v>
                </c:pt>
                <c:pt idx="160">
                  <c:v>49.857562997</c:v>
                </c:pt>
                <c:pt idx="161">
                  <c:v>49.857562997</c:v>
                </c:pt>
                <c:pt idx="162">
                  <c:v>49.857562997</c:v>
                </c:pt>
                <c:pt idx="163">
                  <c:v>49.857562997</c:v>
                </c:pt>
                <c:pt idx="164">
                  <c:v>49.857562997</c:v>
                </c:pt>
                <c:pt idx="165">
                  <c:v>49.857562997</c:v>
                </c:pt>
                <c:pt idx="166">
                  <c:v>49.857562997</c:v>
                </c:pt>
                <c:pt idx="167">
                  <c:v>49.857562997</c:v>
                </c:pt>
                <c:pt idx="168">
                  <c:v>49.857562997</c:v>
                </c:pt>
                <c:pt idx="169">
                  <c:v>49.857562997</c:v>
                </c:pt>
                <c:pt idx="170">
                  <c:v>49.857562997</c:v>
                </c:pt>
                <c:pt idx="171">
                  <c:v>49.857562997</c:v>
                </c:pt>
                <c:pt idx="172">
                  <c:v>49.857562997</c:v>
                </c:pt>
                <c:pt idx="173">
                  <c:v>49.857562997</c:v>
                </c:pt>
                <c:pt idx="174">
                  <c:v>49.857562997</c:v>
                </c:pt>
                <c:pt idx="175">
                  <c:v>49.546802841</c:v>
                </c:pt>
                <c:pt idx="176">
                  <c:v>49.546802841</c:v>
                </c:pt>
                <c:pt idx="177">
                  <c:v>49.546802841</c:v>
                </c:pt>
                <c:pt idx="178">
                  <c:v>49.546802841</c:v>
                </c:pt>
                <c:pt idx="179">
                  <c:v>49.546802841</c:v>
                </c:pt>
                <c:pt idx="180">
                  <c:v>49.237628196</c:v>
                </c:pt>
                <c:pt idx="181">
                  <c:v>49.237628196</c:v>
                </c:pt>
                <c:pt idx="182">
                  <c:v>49.237628196</c:v>
                </c:pt>
                <c:pt idx="183">
                  <c:v>48.928453551</c:v>
                </c:pt>
                <c:pt idx="184">
                  <c:v>48.617693394999996</c:v>
                </c:pt>
                <c:pt idx="185">
                  <c:v>48.30851875</c:v>
                </c:pt>
                <c:pt idx="186">
                  <c:v>47.999344105</c:v>
                </c:pt>
                <c:pt idx="187">
                  <c:v>47.688583949</c:v>
                </c:pt>
                <c:pt idx="188">
                  <c:v>47.070234659</c:v>
                </c:pt>
                <c:pt idx="189">
                  <c:v>46.75947450299999</c:v>
                </c:pt>
                <c:pt idx="190">
                  <c:v>46.141125213</c:v>
                </c:pt>
                <c:pt idx="191">
                  <c:v>45.521190411999996</c:v>
                </c:pt>
                <c:pt idx="192">
                  <c:v>44.902841122</c:v>
                </c:pt>
                <c:pt idx="193">
                  <c:v>44.592080966</c:v>
                </c:pt>
                <c:pt idx="194">
                  <c:v>43.973731676</c:v>
                </c:pt>
                <c:pt idx="195">
                  <c:v>43.353796875</c:v>
                </c:pt>
                <c:pt idx="196">
                  <c:v>42.733862074</c:v>
                </c:pt>
                <c:pt idx="197">
                  <c:v>42.115512783999996</c:v>
                </c:pt>
                <c:pt idx="198">
                  <c:v>41.186403338</c:v>
                </c:pt>
                <c:pt idx="199">
                  <c:v>40.257293892</c:v>
                </c:pt>
                <c:pt idx="200">
                  <c:v>39.637359091</c:v>
                </c:pt>
                <c:pt idx="201">
                  <c:v>38.708249644999995</c:v>
                </c:pt>
                <c:pt idx="202">
                  <c:v>38.399074999999996</c:v>
                </c:pt>
                <c:pt idx="203">
                  <c:v>37.469965554</c:v>
                </c:pt>
                <c:pt idx="204">
                  <c:v>36.850030753</c:v>
                </c:pt>
                <c:pt idx="205">
                  <c:v>35.922506817999995</c:v>
                </c:pt>
                <c:pt idx="206">
                  <c:v>35.302572016999996</c:v>
                </c:pt>
                <c:pt idx="207">
                  <c:v>34.682637215999996</c:v>
                </c:pt>
                <c:pt idx="208">
                  <c:v>33.75352777</c:v>
                </c:pt>
                <c:pt idx="209">
                  <c:v>33.13517848</c:v>
                </c:pt>
                <c:pt idx="210">
                  <c:v>31.895308877999994</c:v>
                </c:pt>
                <c:pt idx="211">
                  <c:v>30.967784942999998</c:v>
                </c:pt>
                <c:pt idx="212">
                  <c:v>30.038675496999996</c:v>
                </c:pt>
                <c:pt idx="213">
                  <c:v>29.109566050999998</c:v>
                </c:pt>
                <c:pt idx="214">
                  <c:v>27.869696449</c:v>
                </c:pt>
                <c:pt idx="215">
                  <c:v>26.940587003</c:v>
                </c:pt>
                <c:pt idx="216">
                  <c:v>25.702302912</c:v>
                </c:pt>
                <c:pt idx="217">
                  <c:v>24.773193466</c:v>
                </c:pt>
                <c:pt idx="218">
                  <c:v>23.84408402</c:v>
                </c:pt>
                <c:pt idx="219">
                  <c:v>22.914974574</c:v>
                </c:pt>
                <c:pt idx="220">
                  <c:v>21.985865128</c:v>
                </c:pt>
                <c:pt idx="221">
                  <c:v>21.058341193</c:v>
                </c:pt>
                <c:pt idx="222">
                  <c:v>20.129231746999995</c:v>
                </c:pt>
                <c:pt idx="223">
                  <c:v>18.889362145</c:v>
                </c:pt>
                <c:pt idx="224">
                  <c:v>17.960252698999998</c:v>
                </c:pt>
                <c:pt idx="225">
                  <c:v>17.031143253</c:v>
                </c:pt>
                <c:pt idx="226">
                  <c:v>16.103619318</c:v>
                </c:pt>
                <c:pt idx="227">
                  <c:v>15.483684516999999</c:v>
                </c:pt>
                <c:pt idx="228">
                  <c:v>14.5544165199</c:v>
                </c:pt>
                <c:pt idx="229">
                  <c:v>13.935115923300001</c:v>
                </c:pt>
                <c:pt idx="230">
                  <c:v>13.0061650284</c:v>
                </c:pt>
                <c:pt idx="231">
                  <c:v>12.386864431800001</c:v>
                </c:pt>
                <c:pt idx="232">
                  <c:v>12.0770555824</c:v>
                </c:pt>
                <c:pt idx="233">
                  <c:v>11.457754985800001</c:v>
                </c:pt>
                <c:pt idx="234">
                  <c:v>10.838454389199999</c:v>
                </c:pt>
                <c:pt idx="235">
                  <c:v>10.5288040909</c:v>
                </c:pt>
                <c:pt idx="236">
                  <c:v>9.9095034943</c:v>
                </c:pt>
                <c:pt idx="237">
                  <c:v>9.599694644900001</c:v>
                </c:pt>
                <c:pt idx="238">
                  <c:v>8.9803940483</c:v>
                </c:pt>
                <c:pt idx="239">
                  <c:v>8.67074375</c:v>
                </c:pt>
                <c:pt idx="240">
                  <c:v>8.361093451699999</c:v>
                </c:pt>
                <c:pt idx="241">
                  <c:v>8.051443153400001</c:v>
                </c:pt>
                <c:pt idx="242">
                  <c:v>7.432142556800001</c:v>
                </c:pt>
                <c:pt idx="243">
                  <c:v>7.122333707400001</c:v>
                </c:pt>
                <c:pt idx="244">
                  <c:v>6.8126834091</c:v>
                </c:pt>
                <c:pt idx="245">
                  <c:v>6.5030331108</c:v>
                </c:pt>
                <c:pt idx="246">
                  <c:v>6.1933828125</c:v>
                </c:pt>
                <c:pt idx="247">
                  <c:v>5.8837325142</c:v>
                </c:pt>
                <c:pt idx="248">
                  <c:v>5.574082215900001</c:v>
                </c:pt>
                <c:pt idx="249">
                  <c:v>5.2644319176000005</c:v>
                </c:pt>
                <c:pt idx="250">
                  <c:v>5.2644319176000005</c:v>
                </c:pt>
                <c:pt idx="251">
                  <c:v>4.9547816193</c:v>
                </c:pt>
                <c:pt idx="252">
                  <c:v>4.6449727699</c:v>
                </c:pt>
                <c:pt idx="253">
                  <c:v>4.3353224716</c:v>
                </c:pt>
                <c:pt idx="254">
                  <c:v>4.0256721733</c:v>
                </c:pt>
                <c:pt idx="255">
                  <c:v>3.716021875</c:v>
                </c:pt>
                <c:pt idx="256">
                  <c:v>3.716021875</c:v>
                </c:pt>
                <c:pt idx="257">
                  <c:v>3.4063715767000007</c:v>
                </c:pt>
                <c:pt idx="258">
                  <c:v>3.0967212784000004</c:v>
                </c:pt>
                <c:pt idx="259">
                  <c:v>2.787070980100001</c:v>
                </c:pt>
                <c:pt idx="260">
                  <c:v>2.4774206818</c:v>
                </c:pt>
                <c:pt idx="261">
                  <c:v>2.1676118324000004</c:v>
                </c:pt>
                <c:pt idx="262">
                  <c:v>1.8579615341000004</c:v>
                </c:pt>
                <c:pt idx="263">
                  <c:v>1.5483112357999997</c:v>
                </c:pt>
                <c:pt idx="264">
                  <c:v>1.2386609375</c:v>
                </c:pt>
                <c:pt idx="265">
                  <c:v>1.2386609375</c:v>
                </c:pt>
                <c:pt idx="266">
                  <c:v>0.9290106392000002</c:v>
                </c:pt>
                <c:pt idx="267">
                  <c:v>0.6193603409000001</c:v>
                </c:pt>
                <c:pt idx="268">
                  <c:v>0.6193603409000001</c:v>
                </c:pt>
                <c:pt idx="269">
                  <c:v>0.6193603409000001</c:v>
                </c:pt>
                <c:pt idx="270">
                  <c:v>0.6193603409000001</c:v>
                </c:pt>
                <c:pt idx="271">
                  <c:v>0.6193603409000001</c:v>
                </c:pt>
                <c:pt idx="272">
                  <c:v>0.6193603409000001</c:v>
                </c:pt>
                <c:pt idx="273">
                  <c:v>0.6193603409000001</c:v>
                </c:pt>
                <c:pt idx="274">
                  <c:v>0.6193603409000001</c:v>
                </c:pt>
                <c:pt idx="275">
                  <c:v>0.6193603409000001</c:v>
                </c:pt>
                <c:pt idx="276">
                  <c:v>0.6193603409000001</c:v>
                </c:pt>
                <c:pt idx="277">
                  <c:v>0.6193603409000001</c:v>
                </c:pt>
                <c:pt idx="278">
                  <c:v>0.6193603409000001</c:v>
                </c:pt>
                <c:pt idx="279">
                  <c:v>0.6193603409000001</c:v>
                </c:pt>
                <c:pt idx="280">
                  <c:v>0.6193603409000001</c:v>
                </c:pt>
                <c:pt idx="281">
                  <c:v>0.6193603409000001</c:v>
                </c:pt>
                <c:pt idx="282">
                  <c:v>0.6193603409000001</c:v>
                </c:pt>
                <c:pt idx="283">
                  <c:v>0.6193603409000001</c:v>
                </c:pt>
                <c:pt idx="284">
                  <c:v>0.6193603409000001</c:v>
                </c:pt>
                <c:pt idx="285">
                  <c:v>0.6193603409000001</c:v>
                </c:pt>
                <c:pt idx="286">
                  <c:v>0.6193603409000001</c:v>
                </c:pt>
                <c:pt idx="287">
                  <c:v>0.6193603409000001</c:v>
                </c:pt>
                <c:pt idx="288">
                  <c:v>0.6193603409000001</c:v>
                </c:pt>
                <c:pt idx="289">
                  <c:v>0.6193603409000001</c:v>
                </c:pt>
                <c:pt idx="290">
                  <c:v>0.6193603409000001</c:v>
                </c:pt>
              </c:numCache>
            </c:numRef>
          </c:val>
          <c:smooth val="0"/>
        </c:ser>
        <c:axId val="47540564"/>
        <c:axId val="25211893"/>
      </c:lineChart>
      <c:catAx>
        <c:axId val="4754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11893"/>
        <c:crosses val="autoZero"/>
        <c:auto val="1"/>
        <c:lblOffset val="100"/>
        <c:noMultiLvlLbl val="0"/>
      </c:catAx>
      <c:valAx>
        <c:axId val="25211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540564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Analysis!$L$38:$L$45</c:f>
              <c:numCache/>
            </c:numRef>
          </c:val>
          <c:smooth val="0"/>
        </c:ser>
        <c:axId val="25580446"/>
        <c:axId val="28897423"/>
      </c:lineChart>
      <c:catAx>
        <c:axId val="25580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97423"/>
        <c:crosses val="autoZero"/>
        <c:auto val="1"/>
        <c:lblOffset val="100"/>
        <c:noMultiLvlLbl val="0"/>
      </c:catAx>
      <c:valAx>
        <c:axId val="28897423"/>
        <c:scaling>
          <c:orientation val="minMax"/>
          <c:max val="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80446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Data!$B$10:$B$300</c:f>
              <c:numCache/>
            </c:numRef>
          </c:val>
          <c:smooth val="0"/>
        </c:ser>
        <c:marker val="1"/>
        <c:axId val="58750216"/>
        <c:axId val="58989897"/>
      </c:lineChart>
      <c:catAx>
        <c:axId val="58750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89897"/>
        <c:crosses val="autoZero"/>
        <c:auto val="1"/>
        <c:lblOffset val="100"/>
        <c:noMultiLvlLbl val="0"/>
      </c:catAx>
      <c:valAx>
        <c:axId val="589898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50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0.0515</cdr:y>
    </cdr:from>
    <cdr:to>
      <cdr:x>0.53175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12</xdr:row>
      <xdr:rowOff>95250</xdr:rowOff>
    </xdr:from>
    <xdr:to>
      <xdr:col>5</xdr:col>
      <xdr:colOff>476250</xdr:colOff>
      <xdr:row>23</xdr:row>
      <xdr:rowOff>133350</xdr:rowOff>
    </xdr:to>
    <xdr:sp>
      <xdr:nvSpPr>
        <xdr:cNvPr id="2" name="Line 3"/>
        <xdr:cNvSpPr>
          <a:spLocks/>
        </xdr:cNvSpPr>
      </xdr:nvSpPr>
      <xdr:spPr>
        <a:xfrm>
          <a:off x="3933825" y="2038350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11</xdr:row>
      <xdr:rowOff>114300</xdr:rowOff>
    </xdr:from>
    <xdr:to>
      <xdr:col>6</xdr:col>
      <xdr:colOff>38100</xdr:colOff>
      <xdr:row>12</xdr:row>
      <xdr:rowOff>104775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724275" y="1895475"/>
          <a:ext cx="381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End</a:t>
          </a:r>
        </a:p>
      </xdr:txBody>
    </xdr:sp>
    <xdr:clientData/>
  </xdr:twoCellAnchor>
  <xdr:twoCellAnchor>
    <xdr:from>
      <xdr:col>12</xdr:col>
      <xdr:colOff>161925</xdr:colOff>
      <xdr:row>36</xdr:row>
      <xdr:rowOff>47625</xdr:rowOff>
    </xdr:from>
    <xdr:to>
      <xdr:col>15</xdr:col>
      <xdr:colOff>419100</xdr:colOff>
      <xdr:row>49</xdr:row>
      <xdr:rowOff>104775</xdr:rowOff>
    </xdr:to>
    <xdr:graphicFrame>
      <xdr:nvGraphicFramePr>
        <xdr:cNvPr id="4" name="Chart 9"/>
        <xdr:cNvGraphicFramePr/>
      </xdr:nvGraphicFramePr>
      <xdr:xfrm>
        <a:off x="8743950" y="58769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12</xdr:row>
      <xdr:rowOff>76200</xdr:rowOff>
    </xdr:from>
    <xdr:to>
      <xdr:col>1</xdr:col>
      <xdr:colOff>190500</xdr:colOff>
      <xdr:row>23</xdr:row>
      <xdr:rowOff>114300</xdr:rowOff>
    </xdr:to>
    <xdr:sp>
      <xdr:nvSpPr>
        <xdr:cNvPr id="5" name="Line 20"/>
        <xdr:cNvSpPr>
          <a:spLocks/>
        </xdr:cNvSpPr>
      </xdr:nvSpPr>
      <xdr:spPr>
        <a:xfrm>
          <a:off x="923925" y="2019300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11</xdr:row>
      <xdr:rowOff>104775</xdr:rowOff>
    </xdr:from>
    <xdr:to>
      <xdr:col>1</xdr:col>
      <xdr:colOff>409575</xdr:colOff>
      <xdr:row>12</xdr:row>
      <xdr:rowOff>95250</xdr:rowOff>
    </xdr:to>
    <xdr:sp>
      <xdr:nvSpPr>
        <xdr:cNvPr id="6" name="TextBox 4"/>
        <xdr:cNvSpPr txBox="1">
          <a:spLocks noChangeArrowheads="1"/>
        </xdr:cNvSpPr>
      </xdr:nvSpPr>
      <xdr:spPr>
        <a:xfrm>
          <a:off x="762000" y="1885950"/>
          <a:ext cx="381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75</v>
      </c>
      <c r="C1" t="s">
        <v>76</v>
      </c>
    </row>
    <row r="2" ht="12.75">
      <c r="C2" t="s">
        <v>80</v>
      </c>
    </row>
    <row r="3" ht="12.75">
      <c r="C3" t="s">
        <v>81</v>
      </c>
    </row>
    <row r="4" ht="12.75">
      <c r="C4" t="s">
        <v>82</v>
      </c>
    </row>
    <row r="5" ht="12.75">
      <c r="C5" t="s">
        <v>83</v>
      </c>
    </row>
    <row r="6" ht="12.75">
      <c r="C6" t="s">
        <v>84</v>
      </c>
    </row>
    <row r="7" ht="12.75">
      <c r="C7" t="s">
        <v>8</v>
      </c>
    </row>
    <row r="8" spans="3:7" ht="12.75">
      <c r="C8" t="s">
        <v>8</v>
      </c>
      <c r="F8" t="s">
        <v>8</v>
      </c>
      <c r="G8" t="s">
        <v>8</v>
      </c>
    </row>
    <row r="9" spans="9:12" ht="12.75">
      <c r="I9" t="s">
        <v>53</v>
      </c>
      <c r="J9">
        <v>1</v>
      </c>
      <c r="K9">
        <v>2</v>
      </c>
      <c r="L9">
        <v>3</v>
      </c>
    </row>
    <row r="10" spans="9:10" ht="12.75">
      <c r="I10" t="s">
        <v>15</v>
      </c>
      <c r="J10" s="6" t="s">
        <v>77</v>
      </c>
    </row>
    <row r="11" spans="9:10" ht="12.75">
      <c r="I11" t="s">
        <v>16</v>
      </c>
      <c r="J11" t="s">
        <v>85</v>
      </c>
    </row>
    <row r="12" spans="9:10" ht="12.75">
      <c r="I12" t="s">
        <v>17</v>
      </c>
      <c r="J12" t="s">
        <v>78</v>
      </c>
    </row>
    <row r="13" spans="11:15" ht="12.75">
      <c r="K13" t="s">
        <v>8</v>
      </c>
      <c r="M13" t="s">
        <v>48</v>
      </c>
      <c r="O13" t="s">
        <v>8</v>
      </c>
    </row>
    <row r="14" spans="9:16" ht="12.75">
      <c r="I14" t="s">
        <v>20</v>
      </c>
      <c r="J14">
        <v>1.87333</v>
      </c>
      <c r="K14">
        <v>1.87333</v>
      </c>
      <c r="L14">
        <v>1.87333</v>
      </c>
      <c r="M14" s="2">
        <f>SUM(J14:L14)</f>
        <v>5.61999</v>
      </c>
      <c r="N14" t="s">
        <v>13</v>
      </c>
      <c r="O14" t="s">
        <v>8</v>
      </c>
      <c r="P14" t="s">
        <v>49</v>
      </c>
    </row>
    <row r="15" spans="9:15" ht="12.75">
      <c r="I15" t="s">
        <v>18</v>
      </c>
      <c r="J15">
        <v>1.15</v>
      </c>
      <c r="K15">
        <v>1.15</v>
      </c>
      <c r="L15" s="8">
        <v>1.15</v>
      </c>
      <c r="M15" s="2">
        <f>AVERAGE(J15:L15)</f>
        <v>1.15</v>
      </c>
      <c r="N15" t="s">
        <v>13</v>
      </c>
      <c r="O15" t="s">
        <v>8</v>
      </c>
    </row>
    <row r="16" spans="9:14" ht="12.75">
      <c r="I16" t="s">
        <v>19</v>
      </c>
      <c r="J16">
        <v>0.375</v>
      </c>
      <c r="K16">
        <v>0.375</v>
      </c>
      <c r="L16">
        <v>0.375</v>
      </c>
      <c r="M16" s="2">
        <f>AVERAGE(J16:L16)</f>
        <v>0.375</v>
      </c>
      <c r="N16" t="s">
        <v>61</v>
      </c>
    </row>
    <row r="17" spans="9:15" ht="12.75">
      <c r="I17" t="s">
        <v>57</v>
      </c>
      <c r="J17">
        <v>47.333</v>
      </c>
      <c r="K17">
        <v>47.333</v>
      </c>
      <c r="L17">
        <v>47.333</v>
      </c>
      <c r="M17" s="2">
        <f>SUM(J17:L17)</f>
        <v>141.999</v>
      </c>
      <c r="N17" t="s">
        <v>26</v>
      </c>
      <c r="O17" t="s">
        <v>8</v>
      </c>
    </row>
    <row r="18" spans="9:14" ht="12.75">
      <c r="I18" t="s">
        <v>41</v>
      </c>
      <c r="J18">
        <f>(J15-J16)/2</f>
        <v>0.38749999999999996</v>
      </c>
      <c r="K18">
        <f>(K15-K16)/2</f>
        <v>0.38749999999999996</v>
      </c>
      <c r="L18">
        <f>(L15-L16)/2</f>
        <v>0.38749999999999996</v>
      </c>
      <c r="M18" s="2">
        <f>AVERAGE(J18:L18)</f>
        <v>0.38749999999999996</v>
      </c>
      <c r="N18" t="s">
        <v>13</v>
      </c>
    </row>
    <row r="19" spans="9:15" ht="12.75">
      <c r="I19" t="s">
        <v>47</v>
      </c>
      <c r="J19">
        <v>47.333</v>
      </c>
      <c r="K19">
        <v>47.333</v>
      </c>
      <c r="L19">
        <v>47.333</v>
      </c>
      <c r="M19" s="2">
        <f>SUM(J19:L19)</f>
        <v>141.999</v>
      </c>
      <c r="N19" t="s">
        <v>26</v>
      </c>
      <c r="O19" t="s">
        <v>8</v>
      </c>
    </row>
    <row r="20" ht="12.75">
      <c r="J20" t="s">
        <v>79</v>
      </c>
    </row>
    <row r="21" spans="9:10" ht="12.75">
      <c r="I21" t="s">
        <v>11</v>
      </c>
      <c r="J21" t="s">
        <v>8</v>
      </c>
    </row>
    <row r="22" spans="9:11" ht="12.75">
      <c r="I22" t="s">
        <v>21</v>
      </c>
      <c r="J22" s="1">
        <v>0.291</v>
      </c>
      <c r="K22" t="s">
        <v>13</v>
      </c>
    </row>
    <row r="23" spans="9:11" ht="12.75">
      <c r="I23" t="s">
        <v>22</v>
      </c>
      <c r="J23">
        <v>0.303</v>
      </c>
      <c r="K23" t="s">
        <v>13</v>
      </c>
    </row>
    <row r="24" spans="9:11" ht="12.75">
      <c r="I24" t="s">
        <v>44</v>
      </c>
      <c r="J24" s="1">
        <f>J23-J22</f>
        <v>0.01200000000000001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183</v>
      </c>
      <c r="K27">
        <v>600</v>
      </c>
      <c r="L27" t="s">
        <v>58</v>
      </c>
      <c r="M27" t="s">
        <v>50</v>
      </c>
    </row>
    <row r="28" spans="9:14" ht="12.75">
      <c r="I28" t="s">
        <v>24</v>
      </c>
      <c r="J28">
        <v>213</v>
      </c>
      <c r="K28">
        <v>650</v>
      </c>
      <c r="M28" t="s">
        <v>37</v>
      </c>
      <c r="N28">
        <f>((J22/2)^2)*PI()</f>
        <v>0.06650830187465931</v>
      </c>
    </row>
    <row r="29" spans="9:14" ht="12.75">
      <c r="I29" t="s">
        <v>12</v>
      </c>
      <c r="J29">
        <v>179</v>
      </c>
      <c r="K29">
        <v>550</v>
      </c>
      <c r="L29" t="s">
        <v>8</v>
      </c>
      <c r="M29" t="s">
        <v>39</v>
      </c>
      <c r="N29">
        <f>C32/N28</f>
        <v>754.2928661228426</v>
      </c>
    </row>
    <row r="30" spans="9:13" ht="12.75">
      <c r="I30" t="s">
        <v>40</v>
      </c>
      <c r="J30">
        <f>(J18/C34)</f>
        <v>0.3957446808510638</v>
      </c>
      <c r="K30" t="s">
        <v>42</v>
      </c>
      <c r="M30" t="s">
        <v>51</v>
      </c>
    </row>
    <row r="31" ht="12.75">
      <c r="L31" t="s">
        <v>59</v>
      </c>
    </row>
    <row r="32" spans="1:7" ht="12.75">
      <c r="A32" t="s">
        <v>14</v>
      </c>
      <c r="C32" s="2">
        <f>MAX(Data!B10:B500)</f>
        <v>50.166737641999994</v>
      </c>
      <c r="D32" t="s">
        <v>34</v>
      </c>
      <c r="E32" t="s">
        <v>8</v>
      </c>
      <c r="G32" t="s">
        <v>8</v>
      </c>
    </row>
    <row r="33" spans="1:8" ht="12.75">
      <c r="A33" t="s">
        <v>2</v>
      </c>
      <c r="C33" s="2">
        <f>AVERAGE(Data!B26:B261)</f>
        <v>36.22360677795383</v>
      </c>
      <c r="D33" t="s">
        <v>31</v>
      </c>
      <c r="F33" t="s">
        <v>8</v>
      </c>
      <c r="G33" t="s">
        <v>8</v>
      </c>
      <c r="H33" t="s">
        <v>62</v>
      </c>
    </row>
    <row r="34" spans="1:8" ht="12.75">
      <c r="A34" t="s">
        <v>0</v>
      </c>
      <c r="C34" s="2">
        <f>(261-26)/240</f>
        <v>0.9791666666666666</v>
      </c>
      <c r="D34" t="s">
        <v>35</v>
      </c>
      <c r="H34" t="s">
        <v>28</v>
      </c>
    </row>
    <row r="35" spans="1:8" ht="12.75">
      <c r="A35" t="s">
        <v>3</v>
      </c>
      <c r="C35" s="2">
        <f>((SUM(Data!B26:B261))/240)</f>
        <v>35.61987999832127</v>
      </c>
      <c r="D35" t="s">
        <v>4</v>
      </c>
      <c r="F35" t="s">
        <v>8</v>
      </c>
      <c r="H35" t="s">
        <v>63</v>
      </c>
    </row>
    <row r="36" spans="3:12" ht="12.75">
      <c r="C36" s="2">
        <f>C35*4.448</f>
        <v>158.43722623253302</v>
      </c>
      <c r="D36" t="s">
        <v>5</v>
      </c>
      <c r="H36" t="s">
        <v>52</v>
      </c>
      <c r="I36" t="s">
        <v>27</v>
      </c>
      <c r="J36" t="s">
        <v>29</v>
      </c>
      <c r="K36" t="s">
        <v>30</v>
      </c>
      <c r="L36" t="s">
        <v>46</v>
      </c>
    </row>
    <row r="37" spans="1:9" ht="12.75">
      <c r="A37" t="s">
        <v>6</v>
      </c>
      <c r="C37" s="1">
        <v>0.142</v>
      </c>
      <c r="D37" t="s">
        <v>56</v>
      </c>
      <c r="G37" t="s">
        <v>60</v>
      </c>
      <c r="H37">
        <v>0</v>
      </c>
      <c r="I37" s="4">
        <v>0</v>
      </c>
    </row>
    <row r="38" spans="1:12" ht="12.75">
      <c r="A38" t="s">
        <v>8</v>
      </c>
      <c r="C38" s="4">
        <f>C37/453.54*1000</f>
        <v>0.3130925607443665</v>
      </c>
      <c r="D38" t="s">
        <v>9</v>
      </c>
      <c r="H38">
        <v>3.15</v>
      </c>
      <c r="I38" s="4">
        <v>0.215</v>
      </c>
      <c r="J38">
        <f aca="true" t="shared" si="0" ref="J38:J46">(I38)/H38</f>
        <v>0.06825396825396826</v>
      </c>
      <c r="K38">
        <f aca="true" t="shared" si="1" ref="K38:K46">1/J38</f>
        <v>14.651162790697672</v>
      </c>
      <c r="L38">
        <f>1/((I38-I37)/H38)</f>
        <v>14.651162790697672</v>
      </c>
    </row>
    <row r="39" spans="1:12" ht="12.75">
      <c r="A39" t="s">
        <v>7</v>
      </c>
      <c r="C39" s="2">
        <f>(C36/C37)/9.8</f>
        <v>113.85256268506254</v>
      </c>
      <c r="D39" t="s">
        <v>1</v>
      </c>
      <c r="H39">
        <v>13.15</v>
      </c>
      <c r="I39" s="4">
        <v>0.898</v>
      </c>
      <c r="J39">
        <f t="shared" si="0"/>
        <v>0.06828897338403042</v>
      </c>
      <c r="K39">
        <f t="shared" si="1"/>
        <v>14.643652561247215</v>
      </c>
      <c r="L39">
        <f>1/((I39-I37)/H39)</f>
        <v>14.643652561247215</v>
      </c>
    </row>
    <row r="40" spans="8:12" ht="12.75">
      <c r="H40">
        <v>23.15</v>
      </c>
      <c r="I40" s="4">
        <v>1.484</v>
      </c>
      <c r="J40">
        <f t="shared" si="0"/>
        <v>0.06410367170626351</v>
      </c>
      <c r="K40">
        <f t="shared" si="1"/>
        <v>15.599730458221023</v>
      </c>
      <c r="L40">
        <f>1/((I40-I37)/H40)</f>
        <v>15.599730458221023</v>
      </c>
    </row>
    <row r="41" spans="1:12" ht="12.75">
      <c r="A41" s="5"/>
      <c r="H41">
        <v>33.15</v>
      </c>
      <c r="I41" s="4">
        <v>2.09</v>
      </c>
      <c r="J41">
        <f t="shared" si="0"/>
        <v>0.06304675716440422</v>
      </c>
      <c r="K41">
        <f t="shared" si="1"/>
        <v>15.861244019138756</v>
      </c>
      <c r="L41">
        <f>1/((I41-I37)/H41)</f>
        <v>15.861244019138756</v>
      </c>
    </row>
    <row r="42" spans="8:12" ht="12.75">
      <c r="H42">
        <v>43.15</v>
      </c>
      <c r="I42" s="4">
        <v>2.852</v>
      </c>
      <c r="J42">
        <f t="shared" si="0"/>
        <v>0.06609501738122828</v>
      </c>
      <c r="K42">
        <f t="shared" si="1"/>
        <v>15.129733520336606</v>
      </c>
      <c r="L42">
        <f>1/((I42-I37)/H42)</f>
        <v>15.129733520336606</v>
      </c>
    </row>
    <row r="43" spans="8:12" ht="12.75">
      <c r="H43">
        <v>53.15</v>
      </c>
      <c r="I43" s="4">
        <v>3.301</v>
      </c>
      <c r="J43">
        <f t="shared" si="0"/>
        <v>0.06210724365004704</v>
      </c>
      <c r="K43">
        <f t="shared" si="1"/>
        <v>16.101181460163584</v>
      </c>
      <c r="L43">
        <f>1/((I43-I37)/H43)</f>
        <v>16.101181460163584</v>
      </c>
    </row>
    <row r="44" spans="1:12" ht="12.75">
      <c r="A44" t="s">
        <v>33</v>
      </c>
      <c r="H44">
        <v>63.15</v>
      </c>
      <c r="I44" s="4">
        <v>3.926</v>
      </c>
      <c r="J44">
        <f t="shared" si="0"/>
        <v>0.06216943784639747</v>
      </c>
      <c r="K44">
        <f t="shared" si="1"/>
        <v>16.08507386653082</v>
      </c>
      <c r="L44">
        <f>1/((I44-I37)/H44)</f>
        <v>16.08507386653082</v>
      </c>
    </row>
    <row r="45" spans="1:12" ht="12.75">
      <c r="A45" t="s">
        <v>36</v>
      </c>
      <c r="H45">
        <v>73.15</v>
      </c>
      <c r="I45" s="4">
        <v>4.473</v>
      </c>
      <c r="J45">
        <f t="shared" si="0"/>
        <v>0.06114832535885167</v>
      </c>
      <c r="K45">
        <f t="shared" si="1"/>
        <v>16.353677621283257</v>
      </c>
      <c r="L45">
        <f>1/((I45-I37)/H45)</f>
        <v>16.353677621283257</v>
      </c>
    </row>
    <row r="46" spans="1:12" ht="12.75">
      <c r="A46" t="s">
        <v>8</v>
      </c>
      <c r="H46">
        <v>83.15</v>
      </c>
      <c r="I46" s="4">
        <v>5.645</v>
      </c>
      <c r="J46">
        <f t="shared" si="0"/>
        <v>0.06788935658448586</v>
      </c>
      <c r="K46">
        <f t="shared" si="1"/>
        <v>14.729849424269267</v>
      </c>
      <c r="L46">
        <f>1/((I46-I37)/H46)</f>
        <v>14.729849424269267</v>
      </c>
    </row>
    <row r="47" spans="1:12" ht="12.75">
      <c r="A47" t="s">
        <v>8</v>
      </c>
      <c r="G47" t="s">
        <v>8</v>
      </c>
      <c r="H47">
        <v>93.15</v>
      </c>
      <c r="I47" s="4" t="s">
        <v>72</v>
      </c>
      <c r="J47" t="s">
        <v>8</v>
      </c>
      <c r="K47" t="s">
        <v>8</v>
      </c>
      <c r="L47" s="1" t="s">
        <v>8</v>
      </c>
    </row>
    <row r="48" spans="9:12" ht="12.75">
      <c r="I48" t="s">
        <v>43</v>
      </c>
      <c r="J48">
        <f>AVERAGE(J40:J46)</f>
        <v>0.06379425852738257</v>
      </c>
      <c r="K48">
        <f>AVERAGE(K40:K47)</f>
        <v>15.694355767134757</v>
      </c>
      <c r="L48">
        <f>AVERAGE(L40:L45)</f>
        <v>15.855106824279007</v>
      </c>
    </row>
    <row r="50" ht="12.75">
      <c r="A50" t="s">
        <v>64</v>
      </c>
    </row>
    <row r="51" spans="1:8" ht="12.75">
      <c r="A51" t="s">
        <v>65</v>
      </c>
      <c r="B51">
        <v>2.56</v>
      </c>
      <c r="C51" t="s">
        <v>68</v>
      </c>
      <c r="D51">
        <f>B52-B51</f>
        <v>1.08</v>
      </c>
      <c r="E51" t="s">
        <v>69</v>
      </c>
      <c r="H51" t="s">
        <v>73</v>
      </c>
    </row>
    <row r="52" spans="1:8" ht="12.75">
      <c r="A52" t="s">
        <v>66</v>
      </c>
      <c r="B52">
        <v>3.64</v>
      </c>
      <c r="H52" t="s">
        <v>74</v>
      </c>
    </row>
    <row r="53" spans="1:5" ht="12.75">
      <c r="A53" t="s">
        <v>67</v>
      </c>
      <c r="B53">
        <v>4.679</v>
      </c>
      <c r="C53" t="s">
        <v>0</v>
      </c>
      <c r="D53">
        <f>B53-B52</f>
        <v>1.0390000000000001</v>
      </c>
      <c r="E53" t="s">
        <v>69</v>
      </c>
    </row>
    <row r="54" ht="12.75">
      <c r="I54" s="4"/>
    </row>
    <row r="55" ht="12.75">
      <c r="I55" s="4"/>
    </row>
    <row r="56" ht="12.75">
      <c r="I56" s="4"/>
    </row>
    <row r="57" ht="12.75">
      <c r="I57" s="4"/>
    </row>
    <row r="58" spans="4:9" ht="12.75">
      <c r="D58" s="2"/>
      <c r="I58" s="4"/>
    </row>
    <row r="59" ht="12.75">
      <c r="I59" s="4"/>
    </row>
    <row r="60" ht="12.75">
      <c r="I60" s="4"/>
    </row>
    <row r="61" ht="12.75">
      <c r="I61" s="4"/>
    </row>
    <row r="62" ht="12.75">
      <c r="I62" s="4"/>
    </row>
    <row r="63" ht="12.75">
      <c r="I63" s="4"/>
    </row>
    <row r="64" spans="9:12" ht="12.75">
      <c r="I64" s="4"/>
      <c r="L64" s="1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70</v>
      </c>
    </row>
    <row r="2" ht="12.75">
      <c r="A2" t="s">
        <v>71</v>
      </c>
    </row>
    <row r="9" spans="1:5" ht="12.75">
      <c r="A9" t="s">
        <v>27</v>
      </c>
      <c r="B9" t="s">
        <v>32</v>
      </c>
      <c r="D9" t="s">
        <v>38</v>
      </c>
      <c r="E9" t="s">
        <v>45</v>
      </c>
    </row>
    <row r="10" spans="1:5" ht="12.75">
      <c r="A10" s="1">
        <v>0.078125</v>
      </c>
      <c r="B10" s="1">
        <f>(A10*15.85511)-1.2387</f>
        <v>-1.9531249999982236E-05</v>
      </c>
      <c r="D10" s="2">
        <f>MAX(B10:B384)</f>
        <v>50.166737641999994</v>
      </c>
      <c r="E10">
        <f>D10/10</f>
        <v>5.016673764199999</v>
      </c>
    </row>
    <row r="11" spans="1:2" ht="12.75">
      <c r="A11" s="1">
        <v>0.078125</v>
      </c>
      <c r="B11" s="1">
        <f aca="true" t="shared" si="0" ref="B11:B74">(A11*15.85511)-1.2387</f>
        <v>-1.9531249999982236E-05</v>
      </c>
    </row>
    <row r="12" spans="1:2" ht="12.75">
      <c r="A12" s="1">
        <v>0.078125</v>
      </c>
      <c r="B12" s="1">
        <f t="shared" si="0"/>
        <v>-1.9531249999982236E-05</v>
      </c>
    </row>
    <row r="13" spans="1:4" ht="12.75">
      <c r="A13" s="1">
        <v>0.078125</v>
      </c>
      <c r="B13" s="1">
        <f t="shared" si="0"/>
        <v>-1.9531249999982236E-05</v>
      </c>
      <c r="D13" t="s">
        <v>8</v>
      </c>
    </row>
    <row r="14" spans="1:4" ht="12.75">
      <c r="A14" s="1">
        <v>0.078125</v>
      </c>
      <c r="B14" s="1">
        <f t="shared" si="0"/>
        <v>-1.9531249999982236E-05</v>
      </c>
      <c r="D14" t="s">
        <v>8</v>
      </c>
    </row>
    <row r="15" spans="1:4" ht="12.75">
      <c r="A15" s="1">
        <v>0.078125</v>
      </c>
      <c r="B15" s="1">
        <f t="shared" si="0"/>
        <v>-1.9531249999982236E-05</v>
      </c>
      <c r="D15" t="s">
        <v>8</v>
      </c>
    </row>
    <row r="16" spans="1:2" ht="12.75">
      <c r="A16" s="1">
        <v>0.078125</v>
      </c>
      <c r="B16" s="1">
        <f t="shared" si="0"/>
        <v>-1.9531249999982236E-05</v>
      </c>
    </row>
    <row r="17" spans="1:2" ht="12.75">
      <c r="A17" s="1">
        <v>0.078125</v>
      </c>
      <c r="B17" s="1">
        <f t="shared" si="0"/>
        <v>-1.9531249999982236E-05</v>
      </c>
    </row>
    <row r="18" spans="1:2" ht="12.75">
      <c r="A18" s="1">
        <v>0.078125</v>
      </c>
      <c r="B18" s="1">
        <f t="shared" si="0"/>
        <v>-1.9531249999982236E-05</v>
      </c>
    </row>
    <row r="19" spans="1:2" ht="12.75">
      <c r="A19" s="1">
        <v>0.078125</v>
      </c>
      <c r="B19" s="1">
        <f t="shared" si="0"/>
        <v>-1.9531249999982236E-05</v>
      </c>
    </row>
    <row r="20" spans="1:2" ht="12.75">
      <c r="A20" s="1">
        <v>0.078125</v>
      </c>
      <c r="B20" s="1">
        <f t="shared" si="0"/>
        <v>-1.9531249999982236E-05</v>
      </c>
    </row>
    <row r="21" spans="1:2" ht="12.75">
      <c r="A21" s="1">
        <v>0.078125</v>
      </c>
      <c r="B21" s="1">
        <f t="shared" si="0"/>
        <v>-1.9531249999982236E-05</v>
      </c>
    </row>
    <row r="22" spans="1:2" ht="12.75">
      <c r="A22" s="1">
        <v>0.097656</v>
      </c>
      <c r="B22" s="1">
        <f t="shared" si="0"/>
        <v>0.3096466221600003</v>
      </c>
    </row>
    <row r="23" spans="1:2" ht="12.75">
      <c r="A23" s="1">
        <v>0.11719</v>
      </c>
      <c r="B23" s="1">
        <f t="shared" si="0"/>
        <v>0.6193603409000001</v>
      </c>
    </row>
    <row r="24" spans="1:2" ht="12.75">
      <c r="A24" s="1">
        <v>0.21484</v>
      </c>
      <c r="B24" s="1">
        <f t="shared" si="0"/>
        <v>2.1676118324000004</v>
      </c>
    </row>
    <row r="25" spans="1:2" ht="12.75">
      <c r="A25" s="1">
        <v>0.3125</v>
      </c>
      <c r="B25" s="1">
        <f t="shared" si="0"/>
        <v>3.716021875</v>
      </c>
    </row>
    <row r="26" spans="1:3" ht="12.75">
      <c r="A26" s="1">
        <v>0.44922</v>
      </c>
      <c r="B26" s="1">
        <f t="shared" si="0"/>
        <v>5.8837325142</v>
      </c>
      <c r="C26" t="s">
        <v>54</v>
      </c>
    </row>
    <row r="27" spans="1:2" ht="12.75">
      <c r="A27" s="1">
        <v>0.54688</v>
      </c>
      <c r="B27" s="1">
        <f t="shared" si="0"/>
        <v>7.432142556800001</v>
      </c>
    </row>
    <row r="28" spans="1:2" ht="12.75">
      <c r="A28" s="1">
        <v>0.625</v>
      </c>
      <c r="B28" s="1">
        <f t="shared" si="0"/>
        <v>8.67074375</v>
      </c>
    </row>
    <row r="29" spans="1:2" ht="12.75">
      <c r="A29" s="1">
        <v>0.70313</v>
      </c>
      <c r="B29" s="1">
        <f t="shared" si="0"/>
        <v>9.9095034943</v>
      </c>
    </row>
    <row r="30" spans="1:2" ht="12.75">
      <c r="A30" s="1">
        <v>0.78125</v>
      </c>
      <c r="B30" s="1">
        <f t="shared" si="0"/>
        <v>11.1481046875</v>
      </c>
    </row>
    <row r="31" spans="1:2" ht="12.75">
      <c r="A31" s="1">
        <v>0.85938</v>
      </c>
      <c r="B31" s="1">
        <f t="shared" si="0"/>
        <v>12.386864431800001</v>
      </c>
    </row>
    <row r="32" spans="1:2" ht="12.75">
      <c r="A32" s="1">
        <v>0.89844</v>
      </c>
      <c r="B32" s="1">
        <f t="shared" si="0"/>
        <v>13.0061650284</v>
      </c>
    </row>
    <row r="33" spans="1:2" ht="12.75">
      <c r="A33" s="1">
        <v>0.9375</v>
      </c>
      <c r="B33" s="1">
        <f t="shared" si="0"/>
        <v>13.625465625</v>
      </c>
    </row>
    <row r="34" spans="1:2" ht="12.75">
      <c r="A34" s="1">
        <v>0.97656</v>
      </c>
      <c r="B34" s="1">
        <f t="shared" si="0"/>
        <v>14.244766221599999</v>
      </c>
    </row>
    <row r="35" spans="1:2" ht="12.75">
      <c r="A35" s="1">
        <v>1.0352</v>
      </c>
      <c r="B35" s="1">
        <f t="shared" si="0"/>
        <v>15.174509872</v>
      </c>
    </row>
    <row r="36" spans="1:2" ht="12.75">
      <c r="A36" s="1">
        <v>1.1133</v>
      </c>
      <c r="B36" s="1">
        <f t="shared" si="0"/>
        <v>16.412793963</v>
      </c>
    </row>
    <row r="37" spans="1:2" ht="12.75">
      <c r="A37" s="1">
        <v>1.1719</v>
      </c>
      <c r="B37" s="1">
        <f t="shared" si="0"/>
        <v>17.341903408999997</v>
      </c>
    </row>
    <row r="38" spans="1:2" ht="12.75">
      <c r="A38" s="1">
        <v>1.25</v>
      </c>
      <c r="B38" s="1">
        <f t="shared" si="0"/>
        <v>18.580187499999997</v>
      </c>
    </row>
    <row r="39" spans="1:2" ht="12.75">
      <c r="A39" s="1">
        <v>1.3281</v>
      </c>
      <c r="B39" s="1">
        <f t="shared" si="0"/>
        <v>19.818471590999998</v>
      </c>
    </row>
    <row r="40" spans="1:2" ht="12.75">
      <c r="A40" s="1">
        <v>1.3867</v>
      </c>
      <c r="B40" s="1">
        <f t="shared" si="0"/>
        <v>20.747581037</v>
      </c>
    </row>
    <row r="41" spans="1:2" ht="12.75">
      <c r="A41" s="1">
        <v>1.4648</v>
      </c>
      <c r="B41" s="1">
        <f t="shared" si="0"/>
        <v>21.985865128</v>
      </c>
    </row>
    <row r="42" spans="1:2" ht="12.75">
      <c r="A42" s="1">
        <v>1.543</v>
      </c>
      <c r="B42" s="1">
        <f t="shared" si="0"/>
        <v>23.225734729999996</v>
      </c>
    </row>
    <row r="43" spans="1:2" ht="12.75">
      <c r="A43" s="1">
        <v>1.6016</v>
      </c>
      <c r="B43" s="1">
        <f t="shared" si="0"/>
        <v>24.154844175999997</v>
      </c>
    </row>
    <row r="44" spans="1:2" ht="12.75">
      <c r="A44" s="1">
        <v>1.6602</v>
      </c>
      <c r="B44" s="1">
        <f t="shared" si="0"/>
        <v>25.083953621999996</v>
      </c>
    </row>
    <row r="45" spans="1:2" ht="12.75">
      <c r="A45" s="1">
        <v>1.7188</v>
      </c>
      <c r="B45" s="1">
        <f t="shared" si="0"/>
        <v>26.013063068</v>
      </c>
    </row>
    <row r="46" spans="1:2" ht="12.75">
      <c r="A46" s="1">
        <v>1.7578</v>
      </c>
      <c r="B46" s="1">
        <f t="shared" si="0"/>
        <v>26.631412358</v>
      </c>
    </row>
    <row r="47" spans="1:2" ht="12.75">
      <c r="A47" s="1">
        <v>1.8164</v>
      </c>
      <c r="B47" s="1">
        <f t="shared" si="0"/>
        <v>27.560521803999997</v>
      </c>
    </row>
    <row r="48" spans="1:2" ht="12.75">
      <c r="A48" s="1">
        <v>1.8555</v>
      </c>
      <c r="B48" s="1">
        <f t="shared" si="0"/>
        <v>28.180456604999996</v>
      </c>
    </row>
    <row r="49" spans="1:2" ht="12.75">
      <c r="A49" s="1">
        <v>1.8945</v>
      </c>
      <c r="B49" s="1">
        <f t="shared" si="0"/>
        <v>28.798805895</v>
      </c>
    </row>
    <row r="50" spans="1:2" ht="12.75">
      <c r="A50" s="1">
        <v>1.9336</v>
      </c>
      <c r="B50" s="1">
        <f t="shared" si="0"/>
        <v>29.418740695999997</v>
      </c>
    </row>
    <row r="51" spans="1:2" ht="12.75">
      <c r="A51" s="1">
        <v>1.9727</v>
      </c>
      <c r="B51" s="1">
        <f t="shared" si="0"/>
        <v>30.038675496999996</v>
      </c>
    </row>
    <row r="52" spans="1:2" ht="12.75">
      <c r="A52" s="1">
        <v>2.0117</v>
      </c>
      <c r="B52" s="1">
        <f t="shared" si="0"/>
        <v>30.657024786999994</v>
      </c>
    </row>
    <row r="53" spans="1:2" ht="12.75">
      <c r="A53" s="1">
        <v>2.0313</v>
      </c>
      <c r="B53" s="1">
        <f t="shared" si="0"/>
        <v>30.967784942999998</v>
      </c>
    </row>
    <row r="54" spans="1:2" ht="12.75">
      <c r="A54" s="1">
        <v>2.0703</v>
      </c>
      <c r="B54" s="1">
        <f t="shared" si="0"/>
        <v>31.586134232999996</v>
      </c>
    </row>
    <row r="55" spans="1:2" ht="12.75">
      <c r="A55" s="1">
        <v>2.0898</v>
      </c>
      <c r="B55" s="1">
        <f t="shared" si="0"/>
        <v>31.895308877999994</v>
      </c>
    </row>
    <row r="56" spans="1:2" ht="12.75">
      <c r="A56" s="1">
        <v>2.1094</v>
      </c>
      <c r="B56" s="1">
        <f t="shared" si="0"/>
        <v>32.206069033999995</v>
      </c>
    </row>
    <row r="57" spans="1:2" ht="12.75">
      <c r="A57" s="1">
        <v>2.1289</v>
      </c>
      <c r="B57" s="1">
        <f t="shared" si="0"/>
        <v>32.515243678999994</v>
      </c>
    </row>
    <row r="58" spans="1:2" ht="12.75">
      <c r="A58" s="1">
        <v>2.168</v>
      </c>
      <c r="B58" s="1">
        <f t="shared" si="0"/>
        <v>33.13517848</v>
      </c>
    </row>
    <row r="59" spans="1:2" ht="12.75">
      <c r="A59" s="1">
        <v>2.168</v>
      </c>
      <c r="B59" s="1">
        <f t="shared" si="0"/>
        <v>33.13517848</v>
      </c>
    </row>
    <row r="60" spans="1:2" ht="12.75">
      <c r="A60" s="1">
        <v>2.1875</v>
      </c>
      <c r="B60" s="1">
        <f t="shared" si="0"/>
        <v>33.444353125</v>
      </c>
    </row>
    <row r="61" spans="1:2" ht="12.75">
      <c r="A61" s="1">
        <v>2.207</v>
      </c>
      <c r="B61" s="1">
        <f t="shared" si="0"/>
        <v>33.75352777</v>
      </c>
    </row>
    <row r="62" spans="1:2" ht="12.75">
      <c r="A62" s="1">
        <v>2.2266</v>
      </c>
      <c r="B62" s="1">
        <f t="shared" si="0"/>
        <v>34.064287926</v>
      </c>
    </row>
    <row r="63" spans="1:2" ht="12.75">
      <c r="A63" s="1">
        <v>2.2461</v>
      </c>
      <c r="B63" s="1">
        <f t="shared" si="0"/>
        <v>34.373462571000005</v>
      </c>
    </row>
    <row r="64" spans="1:2" ht="12.75">
      <c r="A64" s="1">
        <v>2.2656</v>
      </c>
      <c r="B64" s="1">
        <f t="shared" si="0"/>
        <v>34.682637215999996</v>
      </c>
    </row>
    <row r="65" spans="1:2" ht="12.75">
      <c r="A65" s="1">
        <v>2.2852</v>
      </c>
      <c r="B65" s="1">
        <f t="shared" si="0"/>
        <v>34.993397372</v>
      </c>
    </row>
    <row r="66" spans="1:2" ht="12.75">
      <c r="A66" s="1">
        <v>2.3047</v>
      </c>
      <c r="B66" s="1">
        <f t="shared" si="0"/>
        <v>35.302572016999996</v>
      </c>
    </row>
    <row r="67" spans="1:2" ht="12.75">
      <c r="A67" s="1">
        <v>2.3242</v>
      </c>
      <c r="B67" s="1">
        <f t="shared" si="0"/>
        <v>35.611746661999995</v>
      </c>
    </row>
    <row r="68" spans="1:2" ht="12.75">
      <c r="A68" s="1">
        <v>2.3242</v>
      </c>
      <c r="B68" s="1">
        <f t="shared" si="0"/>
        <v>35.611746661999995</v>
      </c>
    </row>
    <row r="69" spans="1:2" ht="12.75">
      <c r="A69" s="1">
        <v>2.3438</v>
      </c>
      <c r="B69" s="1">
        <f t="shared" si="0"/>
        <v>35.922506817999995</v>
      </c>
    </row>
    <row r="70" spans="1:2" ht="12.75">
      <c r="A70" s="1">
        <v>2.3633</v>
      </c>
      <c r="B70" s="1">
        <f t="shared" si="0"/>
        <v>36.231681463</v>
      </c>
    </row>
    <row r="71" spans="1:2" ht="12.75">
      <c r="A71" s="1">
        <v>2.3828</v>
      </c>
      <c r="B71" s="1">
        <f t="shared" si="0"/>
        <v>36.540856108</v>
      </c>
    </row>
    <row r="72" spans="1:2" ht="12.75">
      <c r="A72" s="1">
        <v>2.4023</v>
      </c>
      <c r="B72" s="1">
        <f t="shared" si="0"/>
        <v>36.850030753</v>
      </c>
    </row>
    <row r="73" spans="1:2" ht="12.75">
      <c r="A73" s="1">
        <v>2.4023</v>
      </c>
      <c r="B73" s="1">
        <f t="shared" si="0"/>
        <v>36.850030753</v>
      </c>
    </row>
    <row r="74" spans="1:2" ht="12.75">
      <c r="A74" s="1">
        <v>2.4219</v>
      </c>
      <c r="B74" s="1">
        <f t="shared" si="0"/>
        <v>37.160790909</v>
      </c>
    </row>
    <row r="75" spans="1:2" ht="12.75">
      <c r="A75" s="1">
        <v>2.4219</v>
      </c>
      <c r="B75" s="1">
        <f aca="true" t="shared" si="1" ref="B75:B138">(A75*15.85511)-1.2387</f>
        <v>37.160790909</v>
      </c>
    </row>
    <row r="76" spans="1:2" ht="12.75">
      <c r="A76" s="1">
        <v>2.4414</v>
      </c>
      <c r="B76" s="1">
        <f t="shared" si="1"/>
        <v>37.469965554</v>
      </c>
    </row>
    <row r="77" spans="1:2" ht="12.75">
      <c r="A77" s="1">
        <v>2.4414</v>
      </c>
      <c r="B77" s="1">
        <f t="shared" si="1"/>
        <v>37.469965554</v>
      </c>
    </row>
    <row r="78" spans="1:2" ht="12.75">
      <c r="A78" s="1">
        <v>2.4609</v>
      </c>
      <c r="B78" s="1">
        <f t="shared" si="1"/>
        <v>37.779140199</v>
      </c>
    </row>
    <row r="79" spans="1:2" ht="12.75">
      <c r="A79" s="1">
        <v>2.4805</v>
      </c>
      <c r="B79" s="1">
        <f t="shared" si="1"/>
        <v>38.089900355</v>
      </c>
    </row>
    <row r="80" spans="1:2" ht="12.75">
      <c r="A80" s="1">
        <v>2.5</v>
      </c>
      <c r="B80" s="1">
        <f t="shared" si="1"/>
        <v>38.399074999999996</v>
      </c>
    </row>
    <row r="81" spans="1:2" ht="12.75">
      <c r="A81" s="1">
        <v>2.5195</v>
      </c>
      <c r="B81" s="1">
        <f t="shared" si="1"/>
        <v>38.708249644999995</v>
      </c>
    </row>
    <row r="82" spans="1:2" ht="12.75">
      <c r="A82" s="1">
        <v>2.5391</v>
      </c>
      <c r="B82" s="1">
        <f t="shared" si="1"/>
        <v>39.019009800999996</v>
      </c>
    </row>
    <row r="83" spans="1:2" ht="12.75">
      <c r="A83" s="1">
        <v>2.5391</v>
      </c>
      <c r="B83" s="1">
        <f t="shared" si="1"/>
        <v>39.019009800999996</v>
      </c>
    </row>
    <row r="84" spans="1:2" ht="12.75">
      <c r="A84" s="1">
        <v>2.5586</v>
      </c>
      <c r="B84" s="1">
        <f t="shared" si="1"/>
        <v>39.328184446</v>
      </c>
    </row>
    <row r="85" spans="1:2" ht="12.75">
      <c r="A85" s="1">
        <v>2.5781</v>
      </c>
      <c r="B85" s="1">
        <f t="shared" si="1"/>
        <v>39.637359091</v>
      </c>
    </row>
    <row r="86" spans="1:2" ht="12.75">
      <c r="A86" s="1">
        <v>2.5977</v>
      </c>
      <c r="B86" s="1">
        <f t="shared" si="1"/>
        <v>39.948119247</v>
      </c>
    </row>
    <row r="87" spans="1:2" ht="12.75">
      <c r="A87" s="1">
        <v>2.6172</v>
      </c>
      <c r="B87" s="1">
        <f t="shared" si="1"/>
        <v>40.257293892</v>
      </c>
    </row>
    <row r="88" spans="1:2" ht="12.75">
      <c r="A88" s="1">
        <v>2.6172</v>
      </c>
      <c r="B88" s="1">
        <f t="shared" si="1"/>
        <v>40.257293892</v>
      </c>
    </row>
    <row r="89" spans="1:2" ht="12.75">
      <c r="A89" s="1">
        <v>2.6367</v>
      </c>
      <c r="B89" s="1">
        <f t="shared" si="1"/>
        <v>40.566468537</v>
      </c>
    </row>
    <row r="90" spans="1:2" ht="12.75">
      <c r="A90" s="1">
        <v>2.6563</v>
      </c>
      <c r="B90" s="1">
        <f t="shared" si="1"/>
        <v>40.877228693</v>
      </c>
    </row>
    <row r="91" spans="1:2" ht="12.75">
      <c r="A91" s="1">
        <v>2.6758</v>
      </c>
      <c r="B91" s="1">
        <f t="shared" si="1"/>
        <v>41.186403338</v>
      </c>
    </row>
    <row r="92" spans="1:2" ht="12.75">
      <c r="A92" s="1">
        <v>2.6758</v>
      </c>
      <c r="B92" s="1">
        <f t="shared" si="1"/>
        <v>41.186403338</v>
      </c>
    </row>
    <row r="93" spans="1:2" ht="12.75">
      <c r="A93" s="1">
        <v>2.6953</v>
      </c>
      <c r="B93" s="1">
        <f t="shared" si="1"/>
        <v>41.495577983</v>
      </c>
    </row>
    <row r="94" spans="1:2" ht="12.75">
      <c r="A94" s="1">
        <v>2.6953</v>
      </c>
      <c r="B94" s="1">
        <f t="shared" si="1"/>
        <v>41.495577983</v>
      </c>
    </row>
    <row r="95" spans="1:2" ht="12.75">
      <c r="A95" s="1">
        <v>2.7148</v>
      </c>
      <c r="B95" s="1">
        <f t="shared" si="1"/>
        <v>41.804752627999996</v>
      </c>
    </row>
    <row r="96" spans="1:2" ht="12.75">
      <c r="A96" s="1">
        <v>2.7344</v>
      </c>
      <c r="B96" s="1">
        <f t="shared" si="1"/>
        <v>42.115512783999996</v>
      </c>
    </row>
    <row r="97" spans="1:2" ht="12.75">
      <c r="A97" s="1">
        <v>2.7539</v>
      </c>
      <c r="B97" s="1">
        <f t="shared" si="1"/>
        <v>42.424687428999995</v>
      </c>
    </row>
    <row r="98" spans="1:2" ht="12.75">
      <c r="A98" s="1">
        <v>2.7539</v>
      </c>
      <c r="B98" s="1">
        <f t="shared" si="1"/>
        <v>42.424687428999995</v>
      </c>
    </row>
    <row r="99" spans="1:3" ht="12.75">
      <c r="A99" s="1">
        <v>2.7734</v>
      </c>
      <c r="B99" s="1">
        <f t="shared" si="1"/>
        <v>42.733862074</v>
      </c>
      <c r="C99" t="s">
        <v>8</v>
      </c>
    </row>
    <row r="100" spans="1:2" ht="12.75">
      <c r="A100" s="1">
        <v>2.793</v>
      </c>
      <c r="B100" s="1">
        <f t="shared" si="1"/>
        <v>43.04462223</v>
      </c>
    </row>
    <row r="101" spans="1:2" ht="12.75">
      <c r="A101" s="1">
        <v>2.8125</v>
      </c>
      <c r="B101" s="1">
        <f t="shared" si="1"/>
        <v>43.353796875</v>
      </c>
    </row>
    <row r="102" spans="1:2" ht="12.75">
      <c r="A102" s="1">
        <v>2.8125</v>
      </c>
      <c r="B102" s="1">
        <f t="shared" si="1"/>
        <v>43.353796875</v>
      </c>
    </row>
    <row r="103" spans="1:2" ht="12.75">
      <c r="A103" s="1">
        <v>2.832</v>
      </c>
      <c r="B103" s="1">
        <f t="shared" si="1"/>
        <v>43.66297151999999</v>
      </c>
    </row>
    <row r="104" spans="1:2" ht="12.75">
      <c r="A104" s="1">
        <v>2.832</v>
      </c>
      <c r="B104" s="1">
        <f t="shared" si="1"/>
        <v>43.66297151999999</v>
      </c>
    </row>
    <row r="105" spans="1:2" ht="12.75">
      <c r="A105" s="1">
        <v>2.8516</v>
      </c>
      <c r="B105" s="1">
        <f t="shared" si="1"/>
        <v>43.973731676</v>
      </c>
    </row>
    <row r="106" spans="1:2" ht="12.75">
      <c r="A106" s="1">
        <v>2.8711</v>
      </c>
      <c r="B106" s="1">
        <f t="shared" si="1"/>
        <v>44.282906321</v>
      </c>
    </row>
    <row r="107" spans="1:2" ht="12.75">
      <c r="A107" s="1">
        <v>2.8711</v>
      </c>
      <c r="B107" s="1">
        <f t="shared" si="1"/>
        <v>44.282906321</v>
      </c>
    </row>
    <row r="108" spans="1:2" ht="12.75">
      <c r="A108" s="1">
        <v>2.8906</v>
      </c>
      <c r="B108" s="1">
        <f t="shared" si="1"/>
        <v>44.592080966</v>
      </c>
    </row>
    <row r="109" spans="1:2" ht="12.75">
      <c r="A109" s="1">
        <v>2.9102</v>
      </c>
      <c r="B109" s="1">
        <f t="shared" si="1"/>
        <v>44.902841122</v>
      </c>
    </row>
    <row r="110" spans="1:2" ht="12.75">
      <c r="A110" s="1">
        <v>2.9102</v>
      </c>
      <c r="B110" s="1">
        <f t="shared" si="1"/>
        <v>44.902841122</v>
      </c>
    </row>
    <row r="111" spans="1:2" ht="12.75">
      <c r="A111" s="1">
        <v>2.9297</v>
      </c>
      <c r="B111" s="1">
        <f t="shared" si="1"/>
        <v>45.212015767</v>
      </c>
    </row>
    <row r="112" spans="1:2" ht="12.75">
      <c r="A112" s="1">
        <v>2.9492</v>
      </c>
      <c r="B112" s="1">
        <f t="shared" si="1"/>
        <v>45.521190411999996</v>
      </c>
    </row>
    <row r="113" spans="1:2" ht="12.75">
      <c r="A113" s="1">
        <v>2.9492</v>
      </c>
      <c r="B113" s="1">
        <f t="shared" si="1"/>
        <v>45.521190411999996</v>
      </c>
    </row>
    <row r="114" spans="1:2" ht="12.75">
      <c r="A114" s="1">
        <v>2.9688</v>
      </c>
      <c r="B114" s="1">
        <f t="shared" si="1"/>
        <v>45.831950567999996</v>
      </c>
    </row>
    <row r="115" spans="1:2" ht="12.75">
      <c r="A115" s="1">
        <v>2.9688</v>
      </c>
      <c r="B115" s="1">
        <f t="shared" si="1"/>
        <v>45.831950567999996</v>
      </c>
    </row>
    <row r="116" spans="1:2" ht="12.75">
      <c r="A116" s="1">
        <v>2.9883</v>
      </c>
      <c r="B116" s="1">
        <f t="shared" si="1"/>
        <v>46.141125213</v>
      </c>
    </row>
    <row r="117" spans="1:2" ht="12.75">
      <c r="A117" s="1">
        <v>2.9883</v>
      </c>
      <c r="B117" s="1">
        <f t="shared" si="1"/>
        <v>46.141125213</v>
      </c>
    </row>
    <row r="118" spans="1:2" ht="12.75">
      <c r="A118" s="1">
        <v>3.0078</v>
      </c>
      <c r="B118" s="1">
        <f t="shared" si="1"/>
        <v>46.450299858</v>
      </c>
    </row>
    <row r="119" spans="1:2" ht="12.75">
      <c r="A119" s="1">
        <v>3.0078</v>
      </c>
      <c r="B119" s="1">
        <f t="shared" si="1"/>
        <v>46.450299858</v>
      </c>
    </row>
    <row r="120" spans="1:2" ht="12.75">
      <c r="A120" s="1">
        <v>3.0273</v>
      </c>
      <c r="B120" s="1">
        <f t="shared" si="1"/>
        <v>46.75947450299999</v>
      </c>
    </row>
    <row r="121" spans="1:2" ht="12.75">
      <c r="A121" s="1">
        <v>3.0273</v>
      </c>
      <c r="B121" s="1">
        <f t="shared" si="1"/>
        <v>46.75947450299999</v>
      </c>
    </row>
    <row r="122" spans="1:2" ht="12.75">
      <c r="A122" s="1">
        <v>3.0273</v>
      </c>
      <c r="B122" s="1">
        <f t="shared" si="1"/>
        <v>46.75947450299999</v>
      </c>
    </row>
    <row r="123" spans="1:2" ht="12.75">
      <c r="A123" s="1">
        <v>3.0469</v>
      </c>
      <c r="B123" s="1">
        <f t="shared" si="1"/>
        <v>47.070234659</v>
      </c>
    </row>
    <row r="124" spans="1:2" ht="12.75">
      <c r="A124" s="1">
        <v>3.0469</v>
      </c>
      <c r="B124" s="1">
        <f t="shared" si="1"/>
        <v>47.070234659</v>
      </c>
    </row>
    <row r="125" spans="1:2" ht="12.75">
      <c r="A125" s="1">
        <v>3.0664</v>
      </c>
      <c r="B125" s="1">
        <f t="shared" si="1"/>
        <v>47.37940930399999</v>
      </c>
    </row>
    <row r="126" spans="1:2" ht="12.75">
      <c r="A126" s="1">
        <v>3.0664</v>
      </c>
      <c r="B126" s="1">
        <f t="shared" si="1"/>
        <v>47.37940930399999</v>
      </c>
    </row>
    <row r="127" spans="1:2" ht="12.75">
      <c r="A127" s="1">
        <v>3.0664</v>
      </c>
      <c r="B127" s="1">
        <f t="shared" si="1"/>
        <v>47.37940930399999</v>
      </c>
    </row>
    <row r="128" spans="1:2" ht="12.75">
      <c r="A128" s="1">
        <v>3.0859</v>
      </c>
      <c r="B128" s="1">
        <f t="shared" si="1"/>
        <v>47.688583949</v>
      </c>
    </row>
    <row r="129" spans="1:2" ht="12.75">
      <c r="A129" s="1">
        <v>3.0859</v>
      </c>
      <c r="B129" s="1">
        <f t="shared" si="1"/>
        <v>47.688583949</v>
      </c>
    </row>
    <row r="130" spans="1:2" ht="12.75">
      <c r="A130" s="1">
        <v>3.1055</v>
      </c>
      <c r="B130" s="1">
        <f t="shared" si="1"/>
        <v>47.999344105</v>
      </c>
    </row>
    <row r="131" spans="1:2" ht="12.75">
      <c r="A131" s="1">
        <v>3.1055</v>
      </c>
      <c r="B131" s="1">
        <f t="shared" si="1"/>
        <v>47.999344105</v>
      </c>
    </row>
    <row r="132" spans="1:2" ht="12.75">
      <c r="A132" s="1">
        <v>3.1055</v>
      </c>
      <c r="B132" s="1">
        <f t="shared" si="1"/>
        <v>47.999344105</v>
      </c>
    </row>
    <row r="133" spans="1:2" ht="12.75">
      <c r="A133" s="1">
        <v>3.125</v>
      </c>
      <c r="B133" s="1">
        <f t="shared" si="1"/>
        <v>48.30851875</v>
      </c>
    </row>
    <row r="134" spans="1:2" ht="12.75">
      <c r="A134" s="1">
        <v>3.125</v>
      </c>
      <c r="B134" s="1">
        <f t="shared" si="1"/>
        <v>48.30851875</v>
      </c>
    </row>
    <row r="135" spans="1:2" ht="12.75">
      <c r="A135" s="1">
        <v>3.125</v>
      </c>
      <c r="B135" s="1">
        <f t="shared" si="1"/>
        <v>48.30851875</v>
      </c>
    </row>
    <row r="136" spans="1:2" ht="12.75">
      <c r="A136" s="1">
        <v>3.1445</v>
      </c>
      <c r="B136" s="1">
        <f t="shared" si="1"/>
        <v>48.617693394999996</v>
      </c>
    </row>
    <row r="137" spans="1:2" ht="12.75">
      <c r="A137" s="1">
        <v>3.1641</v>
      </c>
      <c r="B137" s="1">
        <f t="shared" si="1"/>
        <v>48.928453551</v>
      </c>
    </row>
    <row r="138" spans="1:2" ht="12.75">
      <c r="A138" s="1">
        <v>3.1641</v>
      </c>
      <c r="B138" s="1">
        <f t="shared" si="1"/>
        <v>48.928453551</v>
      </c>
    </row>
    <row r="139" spans="1:2" ht="12.75">
      <c r="A139" s="1">
        <v>3.1836</v>
      </c>
      <c r="B139" s="1">
        <f aca="true" t="shared" si="2" ref="B139:B202">(A139*15.85511)-1.2387</f>
        <v>49.237628196</v>
      </c>
    </row>
    <row r="140" spans="1:2" ht="12.75">
      <c r="A140" s="1">
        <v>3.1836</v>
      </c>
      <c r="B140" s="1">
        <f t="shared" si="2"/>
        <v>49.237628196</v>
      </c>
    </row>
    <row r="141" spans="1:2" ht="12.75">
      <c r="A141" s="1">
        <v>3.1836</v>
      </c>
      <c r="B141" s="1">
        <f t="shared" si="2"/>
        <v>49.237628196</v>
      </c>
    </row>
    <row r="142" spans="1:2" ht="12.75">
      <c r="A142" s="1">
        <v>3.2031</v>
      </c>
      <c r="B142" s="1">
        <f t="shared" si="2"/>
        <v>49.546802841</v>
      </c>
    </row>
    <row r="143" spans="1:2" ht="12.75">
      <c r="A143" s="1">
        <v>3.2031</v>
      </c>
      <c r="B143" s="1">
        <f t="shared" si="2"/>
        <v>49.546802841</v>
      </c>
    </row>
    <row r="144" spans="1:2" ht="12.75">
      <c r="A144" s="1">
        <v>3.2031</v>
      </c>
      <c r="B144" s="1">
        <f t="shared" si="2"/>
        <v>49.546802841</v>
      </c>
    </row>
    <row r="145" spans="1:2" ht="12.75">
      <c r="A145" s="1">
        <v>3.2031</v>
      </c>
      <c r="B145" s="1">
        <f t="shared" si="2"/>
        <v>49.546802841</v>
      </c>
    </row>
    <row r="146" spans="1:2" ht="12.75">
      <c r="A146" s="1">
        <v>3.2227</v>
      </c>
      <c r="B146" s="1">
        <f t="shared" si="2"/>
        <v>49.857562997</v>
      </c>
    </row>
    <row r="147" spans="1:2" ht="12.75">
      <c r="A147" s="1">
        <v>3.2227</v>
      </c>
      <c r="B147" s="1">
        <f t="shared" si="2"/>
        <v>49.857562997</v>
      </c>
    </row>
    <row r="148" spans="1:2" ht="12.75">
      <c r="A148" s="1">
        <v>3.2227</v>
      </c>
      <c r="B148" s="1">
        <f t="shared" si="2"/>
        <v>49.857562997</v>
      </c>
    </row>
    <row r="149" spans="1:2" ht="12.75">
      <c r="A149" s="1">
        <v>3.2227</v>
      </c>
      <c r="B149" s="1">
        <f t="shared" si="2"/>
        <v>49.857562997</v>
      </c>
    </row>
    <row r="150" spans="1:2" ht="12.75">
      <c r="A150" s="1">
        <v>3.2227</v>
      </c>
      <c r="B150" s="1">
        <f t="shared" si="2"/>
        <v>49.857562997</v>
      </c>
    </row>
    <row r="151" spans="1:2" ht="12.75">
      <c r="A151" s="1">
        <v>3.2227</v>
      </c>
      <c r="B151" s="1">
        <f t="shared" si="2"/>
        <v>49.857562997</v>
      </c>
    </row>
    <row r="152" spans="1:2" ht="12.75">
      <c r="A152" s="1">
        <v>3.2227</v>
      </c>
      <c r="B152" s="1">
        <f t="shared" si="2"/>
        <v>49.857562997</v>
      </c>
    </row>
    <row r="153" spans="1:3" ht="12.75">
      <c r="A153" s="1">
        <v>3.2227</v>
      </c>
      <c r="B153" s="1">
        <f t="shared" si="2"/>
        <v>49.857562997</v>
      </c>
      <c r="C153" t="s">
        <v>8</v>
      </c>
    </row>
    <row r="154" spans="1:2" ht="12.75">
      <c r="A154" s="1">
        <v>3.2422</v>
      </c>
      <c r="B154" s="1">
        <f t="shared" si="2"/>
        <v>50.166737641999994</v>
      </c>
    </row>
    <row r="155" spans="1:2" ht="12.75">
      <c r="A155" s="1">
        <v>3.2422</v>
      </c>
      <c r="B155" s="1">
        <f t="shared" si="2"/>
        <v>50.166737641999994</v>
      </c>
    </row>
    <row r="156" spans="1:2" ht="12.75">
      <c r="A156" s="1">
        <v>3.2422</v>
      </c>
      <c r="B156" s="1">
        <f t="shared" si="2"/>
        <v>50.166737641999994</v>
      </c>
    </row>
    <row r="157" spans="1:2" ht="12.75">
      <c r="A157" s="1">
        <v>3.2422</v>
      </c>
      <c r="B157" s="1">
        <f t="shared" si="2"/>
        <v>50.166737641999994</v>
      </c>
    </row>
    <row r="158" spans="1:2" ht="12.75">
      <c r="A158" s="1">
        <v>3.2422</v>
      </c>
      <c r="B158" s="1">
        <f t="shared" si="2"/>
        <v>50.166737641999994</v>
      </c>
    </row>
    <row r="159" spans="1:2" ht="12.75">
      <c r="A159" s="1">
        <v>3.2422</v>
      </c>
      <c r="B159" s="1">
        <f t="shared" si="2"/>
        <v>50.166737641999994</v>
      </c>
    </row>
    <row r="160" spans="1:2" ht="12.75">
      <c r="A160" s="1">
        <v>3.2422</v>
      </c>
      <c r="B160" s="1">
        <f t="shared" si="2"/>
        <v>50.166737641999994</v>
      </c>
    </row>
    <row r="161" spans="1:2" ht="12.75">
      <c r="A161" s="1">
        <v>3.2422</v>
      </c>
      <c r="B161" s="1">
        <f t="shared" si="2"/>
        <v>50.166737641999994</v>
      </c>
    </row>
    <row r="162" spans="1:2" ht="12.75">
      <c r="A162" s="1">
        <v>3.2422</v>
      </c>
      <c r="B162" s="1">
        <f t="shared" si="2"/>
        <v>50.166737641999994</v>
      </c>
    </row>
    <row r="163" spans="1:2" ht="12.75">
      <c r="A163" s="1">
        <v>3.2422</v>
      </c>
      <c r="B163" s="1">
        <f t="shared" si="2"/>
        <v>50.166737641999994</v>
      </c>
    </row>
    <row r="164" spans="1:2" ht="12.75">
      <c r="A164" s="1">
        <v>3.2422</v>
      </c>
      <c r="B164" s="1">
        <f t="shared" si="2"/>
        <v>50.166737641999994</v>
      </c>
    </row>
    <row r="165" spans="1:2" ht="12.75">
      <c r="A165" s="1">
        <v>3.2422</v>
      </c>
      <c r="B165" s="1">
        <f t="shared" si="2"/>
        <v>50.166737641999994</v>
      </c>
    </row>
    <row r="166" spans="1:2" ht="12.75">
      <c r="A166" s="1">
        <v>3.2422</v>
      </c>
      <c r="B166" s="1">
        <f t="shared" si="2"/>
        <v>50.166737641999994</v>
      </c>
    </row>
    <row r="167" spans="1:2" ht="12.75">
      <c r="A167" s="1">
        <v>3.2422</v>
      </c>
      <c r="B167" s="1">
        <f t="shared" si="2"/>
        <v>50.166737641999994</v>
      </c>
    </row>
    <row r="168" spans="1:2" ht="12.75">
      <c r="A168" s="1">
        <v>3.2422</v>
      </c>
      <c r="B168" s="1">
        <f t="shared" si="2"/>
        <v>50.166737641999994</v>
      </c>
    </row>
    <row r="169" spans="1:2" ht="12.75">
      <c r="A169" s="1">
        <v>3.2227</v>
      </c>
      <c r="B169" s="1">
        <f t="shared" si="2"/>
        <v>49.857562997</v>
      </c>
    </row>
    <row r="170" spans="1:2" ht="12.75">
      <c r="A170" s="1">
        <v>3.2227</v>
      </c>
      <c r="B170" s="1">
        <f t="shared" si="2"/>
        <v>49.857562997</v>
      </c>
    </row>
    <row r="171" spans="1:2" ht="12.75">
      <c r="A171" s="1">
        <v>3.2227</v>
      </c>
      <c r="B171" s="1">
        <f t="shared" si="2"/>
        <v>49.857562997</v>
      </c>
    </row>
    <row r="172" spans="1:2" ht="12.75">
      <c r="A172" s="1">
        <v>3.2227</v>
      </c>
      <c r="B172" s="1">
        <f t="shared" si="2"/>
        <v>49.857562997</v>
      </c>
    </row>
    <row r="173" spans="1:2" ht="12.75">
      <c r="A173" s="1">
        <v>3.2227</v>
      </c>
      <c r="B173" s="1">
        <f t="shared" si="2"/>
        <v>49.857562997</v>
      </c>
    </row>
    <row r="174" spans="1:2" ht="12.75">
      <c r="A174" s="1">
        <v>3.2227</v>
      </c>
      <c r="B174" s="1">
        <f t="shared" si="2"/>
        <v>49.857562997</v>
      </c>
    </row>
    <row r="175" spans="1:2" ht="12.75">
      <c r="A175" s="1">
        <v>3.2227</v>
      </c>
      <c r="B175" s="1">
        <f t="shared" si="2"/>
        <v>49.857562997</v>
      </c>
    </row>
    <row r="176" spans="1:2" ht="12.75">
      <c r="A176" s="1">
        <v>3.2227</v>
      </c>
      <c r="B176" s="1">
        <f t="shared" si="2"/>
        <v>49.857562997</v>
      </c>
    </row>
    <row r="177" spans="1:2" ht="12.75">
      <c r="A177" s="1">
        <v>3.2227</v>
      </c>
      <c r="B177" s="1">
        <f t="shared" si="2"/>
        <v>49.857562997</v>
      </c>
    </row>
    <row r="178" spans="1:2" ht="12.75">
      <c r="A178" s="1">
        <v>3.2227</v>
      </c>
      <c r="B178" s="1">
        <f t="shared" si="2"/>
        <v>49.857562997</v>
      </c>
    </row>
    <row r="179" spans="1:2" ht="12.75">
      <c r="A179" s="1">
        <v>3.2227</v>
      </c>
      <c r="B179" s="1">
        <f t="shared" si="2"/>
        <v>49.857562997</v>
      </c>
    </row>
    <row r="180" spans="1:2" ht="12.75">
      <c r="A180" s="1">
        <v>3.2227</v>
      </c>
      <c r="B180" s="1">
        <f t="shared" si="2"/>
        <v>49.857562997</v>
      </c>
    </row>
    <row r="181" spans="1:2" ht="12.75">
      <c r="A181" s="1">
        <v>3.2227</v>
      </c>
      <c r="B181" s="1">
        <f t="shared" si="2"/>
        <v>49.857562997</v>
      </c>
    </row>
    <row r="182" spans="1:2" ht="12.75">
      <c r="A182" s="1">
        <v>3.2227</v>
      </c>
      <c r="B182" s="1">
        <f t="shared" si="2"/>
        <v>49.857562997</v>
      </c>
    </row>
    <row r="183" spans="1:2" ht="12.75">
      <c r="A183" s="1">
        <v>3.2227</v>
      </c>
      <c r="B183" s="1">
        <f t="shared" si="2"/>
        <v>49.857562997</v>
      </c>
    </row>
    <row r="184" spans="1:2" ht="12.75">
      <c r="A184" s="1">
        <v>3.2227</v>
      </c>
      <c r="B184" s="1">
        <f t="shared" si="2"/>
        <v>49.857562997</v>
      </c>
    </row>
    <row r="185" spans="1:2" ht="12.75">
      <c r="A185" s="1">
        <v>3.2031</v>
      </c>
      <c r="B185" s="1">
        <f t="shared" si="2"/>
        <v>49.546802841</v>
      </c>
    </row>
    <row r="186" spans="1:2" ht="12.75">
      <c r="A186" s="1">
        <v>3.2031</v>
      </c>
      <c r="B186" s="1">
        <f t="shared" si="2"/>
        <v>49.546802841</v>
      </c>
    </row>
    <row r="187" spans="1:2" ht="12.75">
      <c r="A187" s="1">
        <v>3.2031</v>
      </c>
      <c r="B187" s="1">
        <f t="shared" si="2"/>
        <v>49.546802841</v>
      </c>
    </row>
    <row r="188" spans="1:2" ht="12.75">
      <c r="A188" s="1">
        <v>3.2031</v>
      </c>
      <c r="B188" s="1">
        <f t="shared" si="2"/>
        <v>49.546802841</v>
      </c>
    </row>
    <row r="189" spans="1:2" ht="12.75">
      <c r="A189" s="1">
        <v>3.2031</v>
      </c>
      <c r="B189" s="1">
        <f t="shared" si="2"/>
        <v>49.546802841</v>
      </c>
    </row>
    <row r="190" spans="1:2" ht="12.75">
      <c r="A190" s="1">
        <v>3.1836</v>
      </c>
      <c r="B190" s="1">
        <f t="shared" si="2"/>
        <v>49.237628196</v>
      </c>
    </row>
    <row r="191" spans="1:2" ht="12.75">
      <c r="A191" s="1">
        <v>3.1836</v>
      </c>
      <c r="B191" s="1">
        <f t="shared" si="2"/>
        <v>49.237628196</v>
      </c>
    </row>
    <row r="192" spans="1:2" ht="12.75">
      <c r="A192" s="1">
        <v>3.1836</v>
      </c>
      <c r="B192" s="1">
        <f t="shared" si="2"/>
        <v>49.237628196</v>
      </c>
    </row>
    <row r="193" spans="1:2" ht="12.75">
      <c r="A193" s="1">
        <v>3.1641</v>
      </c>
      <c r="B193" s="1">
        <f t="shared" si="2"/>
        <v>48.928453551</v>
      </c>
    </row>
    <row r="194" spans="1:2" ht="12.75">
      <c r="A194" s="1">
        <v>3.1445</v>
      </c>
      <c r="B194" s="1">
        <f t="shared" si="2"/>
        <v>48.617693394999996</v>
      </c>
    </row>
    <row r="195" spans="1:2" ht="12.75">
      <c r="A195" s="1">
        <v>3.125</v>
      </c>
      <c r="B195" s="1">
        <f t="shared" si="2"/>
        <v>48.30851875</v>
      </c>
    </row>
    <row r="196" spans="1:2" ht="12.75">
      <c r="A196" s="1">
        <v>3.1055</v>
      </c>
      <c r="B196" s="1">
        <f t="shared" si="2"/>
        <v>47.999344105</v>
      </c>
    </row>
    <row r="197" spans="1:2" ht="12.75">
      <c r="A197" s="1">
        <v>3.0859</v>
      </c>
      <c r="B197" s="1">
        <f t="shared" si="2"/>
        <v>47.688583949</v>
      </c>
    </row>
    <row r="198" spans="1:2" ht="12.75">
      <c r="A198" s="1">
        <v>3.0469</v>
      </c>
      <c r="B198" s="1">
        <f t="shared" si="2"/>
        <v>47.070234659</v>
      </c>
    </row>
    <row r="199" spans="1:2" ht="12.75">
      <c r="A199" s="1">
        <v>3.0273</v>
      </c>
      <c r="B199" s="1">
        <f t="shared" si="2"/>
        <v>46.75947450299999</v>
      </c>
    </row>
    <row r="200" spans="1:2" ht="12.75">
      <c r="A200" s="1">
        <v>2.9883</v>
      </c>
      <c r="B200" s="1">
        <f t="shared" si="2"/>
        <v>46.141125213</v>
      </c>
    </row>
    <row r="201" spans="1:2" ht="12.75">
      <c r="A201" s="1">
        <v>2.9492</v>
      </c>
      <c r="B201" s="1">
        <f t="shared" si="2"/>
        <v>45.521190411999996</v>
      </c>
    </row>
    <row r="202" spans="1:2" ht="12.75">
      <c r="A202" s="1">
        <v>2.9102</v>
      </c>
      <c r="B202" s="1">
        <f t="shared" si="2"/>
        <v>44.902841122</v>
      </c>
    </row>
    <row r="203" spans="1:2" ht="12.75">
      <c r="A203" s="1">
        <v>2.8906</v>
      </c>
      <c r="B203" s="1">
        <f aca="true" t="shared" si="3" ref="B203:B266">(A203*15.85511)-1.2387</f>
        <v>44.592080966</v>
      </c>
    </row>
    <row r="204" spans="1:2" ht="12.75">
      <c r="A204" s="1">
        <v>2.8516</v>
      </c>
      <c r="B204" s="1">
        <f t="shared" si="3"/>
        <v>43.973731676</v>
      </c>
    </row>
    <row r="205" spans="1:2" ht="12.75">
      <c r="A205" s="1">
        <v>2.8125</v>
      </c>
      <c r="B205" s="1">
        <f t="shared" si="3"/>
        <v>43.353796875</v>
      </c>
    </row>
    <row r="206" spans="1:2" ht="12.75">
      <c r="A206" s="1">
        <v>2.7734</v>
      </c>
      <c r="B206" s="1">
        <f t="shared" si="3"/>
        <v>42.733862074</v>
      </c>
    </row>
    <row r="207" spans="1:2" ht="12.75">
      <c r="A207" s="1">
        <v>2.7344</v>
      </c>
      <c r="B207" s="1">
        <f t="shared" si="3"/>
        <v>42.115512783999996</v>
      </c>
    </row>
    <row r="208" spans="1:2" ht="12.75">
      <c r="A208" s="1">
        <v>2.6758</v>
      </c>
      <c r="B208" s="1">
        <f t="shared" si="3"/>
        <v>41.186403338</v>
      </c>
    </row>
    <row r="209" spans="1:2" ht="12.75">
      <c r="A209" s="1">
        <v>2.6172</v>
      </c>
      <c r="B209" s="1">
        <f t="shared" si="3"/>
        <v>40.257293892</v>
      </c>
    </row>
    <row r="210" spans="1:2" ht="12.75">
      <c r="A210" s="1">
        <v>2.5781</v>
      </c>
      <c r="B210" s="1">
        <f t="shared" si="3"/>
        <v>39.637359091</v>
      </c>
    </row>
    <row r="211" spans="1:2" ht="12.75">
      <c r="A211" s="1">
        <v>2.5195</v>
      </c>
      <c r="B211" s="1">
        <f t="shared" si="3"/>
        <v>38.708249644999995</v>
      </c>
    </row>
    <row r="212" spans="1:3" ht="12.75">
      <c r="A212" s="1">
        <v>2.5</v>
      </c>
      <c r="B212" s="1">
        <f t="shared" si="3"/>
        <v>38.399074999999996</v>
      </c>
      <c r="C212" t="s">
        <v>8</v>
      </c>
    </row>
    <row r="213" spans="1:2" ht="12.75">
      <c r="A213" s="1">
        <v>2.4414</v>
      </c>
      <c r="B213" s="1">
        <f t="shared" si="3"/>
        <v>37.469965554</v>
      </c>
    </row>
    <row r="214" spans="1:2" ht="12.75">
      <c r="A214" s="1">
        <v>2.4023</v>
      </c>
      <c r="B214" s="1">
        <f t="shared" si="3"/>
        <v>36.850030753</v>
      </c>
    </row>
    <row r="215" spans="1:2" ht="12.75">
      <c r="A215" s="1">
        <v>2.3438</v>
      </c>
      <c r="B215" s="1">
        <f t="shared" si="3"/>
        <v>35.922506817999995</v>
      </c>
    </row>
    <row r="216" spans="1:2" ht="12.75">
      <c r="A216" s="1">
        <v>2.3047</v>
      </c>
      <c r="B216" s="1">
        <f t="shared" si="3"/>
        <v>35.302572016999996</v>
      </c>
    </row>
    <row r="217" spans="1:2" ht="12.75">
      <c r="A217" s="1">
        <v>2.2656</v>
      </c>
      <c r="B217" s="1">
        <f t="shared" si="3"/>
        <v>34.682637215999996</v>
      </c>
    </row>
    <row r="218" spans="1:2" ht="12.75">
      <c r="A218" s="1">
        <v>2.207</v>
      </c>
      <c r="B218" s="1">
        <f t="shared" si="3"/>
        <v>33.75352777</v>
      </c>
    </row>
    <row r="219" spans="1:2" ht="12.75">
      <c r="A219" s="1">
        <v>2.168</v>
      </c>
      <c r="B219" s="1">
        <f t="shared" si="3"/>
        <v>33.13517848</v>
      </c>
    </row>
    <row r="220" spans="1:2" ht="12.75">
      <c r="A220" s="1">
        <v>2.0898</v>
      </c>
      <c r="B220" s="1">
        <f t="shared" si="3"/>
        <v>31.895308877999994</v>
      </c>
    </row>
    <row r="221" spans="1:2" ht="12.75">
      <c r="A221" s="1">
        <v>2.0313</v>
      </c>
      <c r="B221" s="1">
        <f t="shared" si="3"/>
        <v>30.967784942999998</v>
      </c>
    </row>
    <row r="222" spans="1:2" ht="12.75">
      <c r="A222" s="1">
        <v>1.9727</v>
      </c>
      <c r="B222" s="1">
        <f t="shared" si="3"/>
        <v>30.038675496999996</v>
      </c>
    </row>
    <row r="223" spans="1:2" ht="12.75">
      <c r="A223" s="1">
        <v>1.9141</v>
      </c>
      <c r="B223" s="1">
        <f t="shared" si="3"/>
        <v>29.109566050999998</v>
      </c>
    </row>
    <row r="224" spans="1:2" ht="12.75">
      <c r="A224" s="1">
        <v>1.8359</v>
      </c>
      <c r="B224" s="1">
        <f t="shared" si="3"/>
        <v>27.869696449</v>
      </c>
    </row>
    <row r="225" spans="1:2" ht="12.75">
      <c r="A225" s="1">
        <v>1.7773</v>
      </c>
      <c r="B225" s="1">
        <f t="shared" si="3"/>
        <v>26.940587003</v>
      </c>
    </row>
    <row r="226" spans="1:2" ht="12.75">
      <c r="A226" s="1">
        <v>1.6992</v>
      </c>
      <c r="B226" s="1">
        <f t="shared" si="3"/>
        <v>25.702302912</v>
      </c>
    </row>
    <row r="227" spans="1:2" ht="12.75">
      <c r="A227" s="1">
        <v>1.6406</v>
      </c>
      <c r="B227" s="1">
        <f t="shared" si="3"/>
        <v>24.773193466</v>
      </c>
    </row>
    <row r="228" spans="1:2" ht="12.75">
      <c r="A228" s="1">
        <v>1.582</v>
      </c>
      <c r="B228" s="1">
        <f t="shared" si="3"/>
        <v>23.84408402</v>
      </c>
    </row>
    <row r="229" spans="1:2" ht="12.75">
      <c r="A229" s="1">
        <v>1.5234</v>
      </c>
      <c r="B229" s="1">
        <f t="shared" si="3"/>
        <v>22.914974574</v>
      </c>
    </row>
    <row r="230" spans="1:2" ht="12.75">
      <c r="A230" s="1">
        <v>1.4648</v>
      </c>
      <c r="B230" s="1">
        <f t="shared" si="3"/>
        <v>21.985865128</v>
      </c>
    </row>
    <row r="231" spans="1:2" ht="12.75">
      <c r="A231" s="1">
        <v>1.4063</v>
      </c>
      <c r="B231" s="1">
        <f t="shared" si="3"/>
        <v>21.058341193</v>
      </c>
    </row>
    <row r="232" spans="1:2" ht="12.75">
      <c r="A232" s="1">
        <v>1.3477</v>
      </c>
      <c r="B232" s="1">
        <f t="shared" si="3"/>
        <v>20.129231746999995</v>
      </c>
    </row>
    <row r="233" spans="1:2" ht="12.75">
      <c r="A233" s="1">
        <v>1.2695</v>
      </c>
      <c r="B233" s="1">
        <f t="shared" si="3"/>
        <v>18.889362145</v>
      </c>
    </row>
    <row r="234" spans="1:2" ht="12.75">
      <c r="A234" s="1">
        <v>1.2109</v>
      </c>
      <c r="B234" s="1">
        <f t="shared" si="3"/>
        <v>17.960252698999998</v>
      </c>
    </row>
    <row r="235" spans="1:2" ht="12.75">
      <c r="A235" s="1">
        <v>1.1523</v>
      </c>
      <c r="B235" s="1">
        <f t="shared" si="3"/>
        <v>17.031143253</v>
      </c>
    </row>
    <row r="236" spans="1:2" ht="12.75">
      <c r="A236" s="1">
        <v>1.0938</v>
      </c>
      <c r="B236" s="1">
        <f t="shared" si="3"/>
        <v>16.103619318</v>
      </c>
    </row>
    <row r="237" spans="1:2" ht="12.75">
      <c r="A237" s="1">
        <v>1.0547</v>
      </c>
      <c r="B237" s="1">
        <f t="shared" si="3"/>
        <v>15.483684516999999</v>
      </c>
    </row>
    <row r="238" spans="1:2" ht="12.75">
      <c r="A238" s="1">
        <v>0.99609</v>
      </c>
      <c r="B238" s="1">
        <f t="shared" si="3"/>
        <v>14.5544165199</v>
      </c>
    </row>
    <row r="239" spans="1:2" ht="12.75">
      <c r="A239" s="1">
        <v>0.95703</v>
      </c>
      <c r="B239" s="1">
        <f t="shared" si="3"/>
        <v>13.935115923300001</v>
      </c>
    </row>
    <row r="240" spans="1:2" ht="12.75">
      <c r="A240" s="1">
        <v>0.89844</v>
      </c>
      <c r="B240" s="1">
        <f t="shared" si="3"/>
        <v>13.0061650284</v>
      </c>
    </row>
    <row r="241" spans="1:2" ht="12.75">
      <c r="A241" s="1">
        <v>0.85938</v>
      </c>
      <c r="B241" s="1">
        <f t="shared" si="3"/>
        <v>12.386864431800001</v>
      </c>
    </row>
    <row r="242" spans="1:2" ht="12.75">
      <c r="A242" s="1">
        <v>0.83984</v>
      </c>
      <c r="B242" s="1">
        <f t="shared" si="3"/>
        <v>12.0770555824</v>
      </c>
    </row>
    <row r="243" spans="1:2" ht="12.75">
      <c r="A243" s="1">
        <v>0.80078</v>
      </c>
      <c r="B243" s="1">
        <f t="shared" si="3"/>
        <v>11.457754985800001</v>
      </c>
    </row>
    <row r="244" spans="1:2" ht="12.75">
      <c r="A244" s="1">
        <v>0.76172</v>
      </c>
      <c r="B244" s="1">
        <f t="shared" si="3"/>
        <v>10.838454389199999</v>
      </c>
    </row>
    <row r="245" spans="1:2" ht="12.75">
      <c r="A245" s="1">
        <v>0.74219</v>
      </c>
      <c r="B245" s="1">
        <f t="shared" si="3"/>
        <v>10.5288040909</v>
      </c>
    </row>
    <row r="246" spans="1:2" ht="12.75">
      <c r="A246" s="1">
        <v>0.70313</v>
      </c>
      <c r="B246" s="1">
        <f t="shared" si="3"/>
        <v>9.9095034943</v>
      </c>
    </row>
    <row r="247" spans="1:2" ht="12.75">
      <c r="A247" s="1">
        <v>0.68359</v>
      </c>
      <c r="B247" s="1">
        <f t="shared" si="3"/>
        <v>9.599694644900001</v>
      </c>
    </row>
    <row r="248" spans="1:2" ht="12.75">
      <c r="A248" s="1">
        <v>0.64453</v>
      </c>
      <c r="B248" s="1">
        <f t="shared" si="3"/>
        <v>8.9803940483</v>
      </c>
    </row>
    <row r="249" spans="1:2" ht="12.75">
      <c r="A249" s="1">
        <v>0.625</v>
      </c>
      <c r="B249" s="1">
        <f t="shared" si="3"/>
        <v>8.67074375</v>
      </c>
    </row>
    <row r="250" spans="1:2" ht="12.75">
      <c r="A250" s="1">
        <v>0.60547</v>
      </c>
      <c r="B250" s="1">
        <f t="shared" si="3"/>
        <v>8.361093451699999</v>
      </c>
    </row>
    <row r="251" spans="1:2" ht="12.75">
      <c r="A251" s="1">
        <v>0.58594</v>
      </c>
      <c r="B251" s="1">
        <f t="shared" si="3"/>
        <v>8.051443153400001</v>
      </c>
    </row>
    <row r="252" spans="1:2" ht="12.75">
      <c r="A252" s="1">
        <v>0.54688</v>
      </c>
      <c r="B252" s="1">
        <f t="shared" si="3"/>
        <v>7.432142556800001</v>
      </c>
    </row>
    <row r="253" spans="1:2" ht="12.75">
      <c r="A253" s="1">
        <v>0.52734</v>
      </c>
      <c r="B253" s="1">
        <f t="shared" si="3"/>
        <v>7.122333707400001</v>
      </c>
    </row>
    <row r="254" spans="1:2" ht="12.75">
      <c r="A254" s="1">
        <v>0.50781</v>
      </c>
      <c r="B254" s="1">
        <f t="shared" si="3"/>
        <v>6.8126834091</v>
      </c>
    </row>
    <row r="255" spans="1:2" ht="12.75">
      <c r="A255" s="1">
        <v>0.48828</v>
      </c>
      <c r="B255" s="1">
        <f t="shared" si="3"/>
        <v>6.5030331108</v>
      </c>
    </row>
    <row r="256" spans="1:2" ht="12.75">
      <c r="A256" s="1">
        <v>0.46875</v>
      </c>
      <c r="B256" s="1">
        <f t="shared" si="3"/>
        <v>6.1933828125</v>
      </c>
    </row>
    <row r="257" spans="1:2" ht="12.75">
      <c r="A257" s="1">
        <v>0.44922</v>
      </c>
      <c r="B257" s="1">
        <f t="shared" si="3"/>
        <v>5.8837325142</v>
      </c>
    </row>
    <row r="258" spans="1:2" ht="12.75">
      <c r="A258" s="1">
        <v>0.42969</v>
      </c>
      <c r="B258" s="1">
        <f t="shared" si="3"/>
        <v>5.574082215900001</v>
      </c>
    </row>
    <row r="259" spans="1:2" ht="12.75">
      <c r="A259" s="1">
        <v>0.41016</v>
      </c>
      <c r="B259" s="1">
        <f t="shared" si="3"/>
        <v>5.2644319176000005</v>
      </c>
    </row>
    <row r="260" spans="1:2" ht="12.75">
      <c r="A260" s="1">
        <v>0.41016</v>
      </c>
      <c r="B260" s="1">
        <f t="shared" si="3"/>
        <v>5.2644319176000005</v>
      </c>
    </row>
    <row r="261" spans="1:3" ht="12.75">
      <c r="A261" s="1">
        <v>0.39063</v>
      </c>
      <c r="B261" s="1">
        <f t="shared" si="3"/>
        <v>4.9547816193</v>
      </c>
      <c r="C261" t="s">
        <v>55</v>
      </c>
    </row>
    <row r="262" spans="1:2" ht="12.75">
      <c r="A262" s="1">
        <v>0.37109</v>
      </c>
      <c r="B262" s="1">
        <f t="shared" si="3"/>
        <v>4.6449727699</v>
      </c>
    </row>
    <row r="263" spans="1:2" ht="12.75">
      <c r="A263" s="1">
        <v>0.35156</v>
      </c>
      <c r="B263" s="1">
        <f t="shared" si="3"/>
        <v>4.3353224716</v>
      </c>
    </row>
    <row r="264" spans="1:2" ht="12.75">
      <c r="A264" s="1">
        <v>0.33203</v>
      </c>
      <c r="B264" s="1">
        <f t="shared" si="3"/>
        <v>4.0256721733</v>
      </c>
    </row>
    <row r="265" spans="1:2" ht="12.75">
      <c r="A265" s="1">
        <v>0.3125</v>
      </c>
      <c r="B265" s="1">
        <f t="shared" si="3"/>
        <v>3.716021875</v>
      </c>
    </row>
    <row r="266" spans="1:2" ht="12.75">
      <c r="A266" s="1">
        <v>0.3125</v>
      </c>
      <c r="B266" s="1">
        <f t="shared" si="3"/>
        <v>3.716021875</v>
      </c>
    </row>
    <row r="267" spans="1:2" ht="12.75">
      <c r="A267" s="1">
        <v>0.29297</v>
      </c>
      <c r="B267" s="1">
        <f aca="true" t="shared" si="4" ref="B267:B300">(A267*15.85511)-1.2387</f>
        <v>3.4063715767000007</v>
      </c>
    </row>
    <row r="268" spans="1:2" ht="12.75">
      <c r="A268" s="1">
        <v>0.27344</v>
      </c>
      <c r="B268" s="1">
        <f t="shared" si="4"/>
        <v>3.0967212784000004</v>
      </c>
    </row>
    <row r="269" spans="1:2" ht="12.75">
      <c r="A269" s="1">
        <v>0.25391</v>
      </c>
      <c r="B269" s="1">
        <f t="shared" si="4"/>
        <v>2.787070980100001</v>
      </c>
    </row>
    <row r="270" spans="1:2" ht="12.75">
      <c r="A270" s="1">
        <v>0.23438</v>
      </c>
      <c r="B270" s="1">
        <f t="shared" si="4"/>
        <v>2.4774206818</v>
      </c>
    </row>
    <row r="271" spans="1:2" ht="12.75">
      <c r="A271" s="1">
        <v>0.21484</v>
      </c>
      <c r="B271" s="1">
        <f t="shared" si="4"/>
        <v>2.1676118324000004</v>
      </c>
    </row>
    <row r="272" spans="1:3" ht="12.75">
      <c r="A272" s="1">
        <v>0.19531</v>
      </c>
      <c r="B272" s="1">
        <f t="shared" si="4"/>
        <v>1.8579615341000004</v>
      </c>
      <c r="C272" t="s">
        <v>8</v>
      </c>
    </row>
    <row r="273" spans="1:2" ht="12.75">
      <c r="A273" s="1">
        <v>0.17578</v>
      </c>
      <c r="B273" s="1">
        <f t="shared" si="4"/>
        <v>1.5483112357999997</v>
      </c>
    </row>
    <row r="274" spans="1:2" ht="12.75">
      <c r="A274" s="1">
        <v>0.15625</v>
      </c>
      <c r="B274" s="1">
        <f t="shared" si="4"/>
        <v>1.2386609375</v>
      </c>
    </row>
    <row r="275" spans="1:2" ht="12.75">
      <c r="A275" s="1">
        <v>0.15625</v>
      </c>
      <c r="B275" s="1">
        <f t="shared" si="4"/>
        <v>1.2386609375</v>
      </c>
    </row>
    <row r="276" spans="1:2" ht="12.75">
      <c r="A276" s="1">
        <v>0.13672</v>
      </c>
      <c r="B276" s="1">
        <f t="shared" si="4"/>
        <v>0.9290106392000002</v>
      </c>
    </row>
    <row r="277" spans="1:2" ht="12.75">
      <c r="A277" s="1">
        <v>0.11719</v>
      </c>
      <c r="B277" s="1">
        <f t="shared" si="4"/>
        <v>0.6193603409000001</v>
      </c>
    </row>
    <row r="278" spans="1:2" ht="12.75">
      <c r="A278" s="1">
        <v>0.11719</v>
      </c>
      <c r="B278" s="1">
        <f t="shared" si="4"/>
        <v>0.6193603409000001</v>
      </c>
    </row>
    <row r="279" spans="1:2" ht="12.75">
      <c r="A279" s="1">
        <v>0.11719</v>
      </c>
      <c r="B279" s="1">
        <f t="shared" si="4"/>
        <v>0.6193603409000001</v>
      </c>
    </row>
    <row r="280" spans="1:2" ht="12.75">
      <c r="A280" s="1">
        <v>0.11719</v>
      </c>
      <c r="B280" s="1">
        <f t="shared" si="4"/>
        <v>0.6193603409000001</v>
      </c>
    </row>
    <row r="281" spans="1:2" ht="12.75">
      <c r="A281" s="1">
        <v>0.11719</v>
      </c>
      <c r="B281" s="1">
        <f t="shared" si="4"/>
        <v>0.6193603409000001</v>
      </c>
    </row>
    <row r="282" spans="1:2" ht="12.75">
      <c r="A282" s="1">
        <v>0.11719</v>
      </c>
      <c r="B282" s="1">
        <f t="shared" si="4"/>
        <v>0.6193603409000001</v>
      </c>
    </row>
    <row r="283" spans="1:2" ht="12.75">
      <c r="A283" s="1">
        <v>0.11719</v>
      </c>
      <c r="B283" s="1">
        <f t="shared" si="4"/>
        <v>0.6193603409000001</v>
      </c>
    </row>
    <row r="284" spans="1:2" ht="12.75">
      <c r="A284" s="1">
        <v>0.11719</v>
      </c>
      <c r="B284" s="1">
        <f t="shared" si="4"/>
        <v>0.6193603409000001</v>
      </c>
    </row>
    <row r="285" spans="1:2" ht="12.75">
      <c r="A285" s="1">
        <v>0.11719</v>
      </c>
      <c r="B285" s="1">
        <f t="shared" si="4"/>
        <v>0.6193603409000001</v>
      </c>
    </row>
    <row r="286" spans="1:2" ht="12.75">
      <c r="A286" s="1">
        <v>0.11719</v>
      </c>
      <c r="B286" s="1">
        <f t="shared" si="4"/>
        <v>0.6193603409000001</v>
      </c>
    </row>
    <row r="287" spans="1:2" ht="12.75">
      <c r="A287" s="1">
        <v>0.11719</v>
      </c>
      <c r="B287" s="1">
        <f t="shared" si="4"/>
        <v>0.6193603409000001</v>
      </c>
    </row>
    <row r="288" spans="1:2" ht="12.75">
      <c r="A288" s="1">
        <v>0.11719</v>
      </c>
      <c r="B288" s="1">
        <f t="shared" si="4"/>
        <v>0.6193603409000001</v>
      </c>
    </row>
    <row r="289" spans="1:2" ht="12.75">
      <c r="A289" s="1">
        <v>0.11719</v>
      </c>
      <c r="B289" s="1">
        <f t="shared" si="4"/>
        <v>0.6193603409000001</v>
      </c>
    </row>
    <row r="290" spans="1:2" ht="12.75">
      <c r="A290" s="1">
        <v>0.11719</v>
      </c>
      <c r="B290" s="1">
        <f t="shared" si="4"/>
        <v>0.6193603409000001</v>
      </c>
    </row>
    <row r="291" spans="1:2" ht="12.75">
      <c r="A291" s="1">
        <v>0.11719</v>
      </c>
      <c r="B291" s="1">
        <f t="shared" si="4"/>
        <v>0.6193603409000001</v>
      </c>
    </row>
    <row r="292" spans="1:2" ht="12.75">
      <c r="A292" s="1">
        <v>0.11719</v>
      </c>
      <c r="B292" s="1">
        <f t="shared" si="4"/>
        <v>0.6193603409000001</v>
      </c>
    </row>
    <row r="293" spans="1:2" ht="12.75">
      <c r="A293" s="1">
        <v>0.11719</v>
      </c>
      <c r="B293" s="1">
        <f t="shared" si="4"/>
        <v>0.6193603409000001</v>
      </c>
    </row>
    <row r="294" spans="1:2" ht="12.75">
      <c r="A294" s="1">
        <v>0.11719</v>
      </c>
      <c r="B294" s="1">
        <f t="shared" si="4"/>
        <v>0.6193603409000001</v>
      </c>
    </row>
    <row r="295" spans="1:2" ht="12.75">
      <c r="A295" s="1">
        <v>0.11719</v>
      </c>
      <c r="B295" s="1">
        <f t="shared" si="4"/>
        <v>0.6193603409000001</v>
      </c>
    </row>
    <row r="296" spans="1:2" ht="12.75">
      <c r="A296" s="1">
        <v>0.11719</v>
      </c>
      <c r="B296" s="1">
        <f t="shared" si="4"/>
        <v>0.6193603409000001</v>
      </c>
    </row>
    <row r="297" spans="1:2" ht="12.75">
      <c r="A297" s="1">
        <v>0.11719</v>
      </c>
      <c r="B297" s="1">
        <f t="shared" si="4"/>
        <v>0.6193603409000001</v>
      </c>
    </row>
    <row r="298" spans="1:2" ht="12.75">
      <c r="A298" s="1">
        <v>0.11719</v>
      </c>
      <c r="B298" s="1">
        <f t="shared" si="4"/>
        <v>0.6193603409000001</v>
      </c>
    </row>
    <row r="299" spans="1:2" ht="12.75">
      <c r="A299" s="1">
        <v>0.11719</v>
      </c>
      <c r="B299" s="1">
        <f t="shared" si="4"/>
        <v>0.6193603409000001</v>
      </c>
    </row>
    <row r="300" spans="1:2" ht="12.75">
      <c r="A300" s="1">
        <v>0.11719</v>
      </c>
      <c r="B300" s="1">
        <f t="shared" si="4"/>
        <v>0.6193603409000001</v>
      </c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7"/>
      <c r="B358" s="1"/>
    </row>
    <row r="359" spans="1:2" ht="12.75">
      <c r="A359" s="7"/>
      <c r="B359" s="1"/>
    </row>
    <row r="360" spans="1:2" ht="12.75">
      <c r="A360" s="7"/>
      <c r="B360" s="1"/>
    </row>
    <row r="361" spans="1:2" ht="12.75">
      <c r="A361" s="7"/>
      <c r="B361" s="1"/>
    </row>
    <row r="362" spans="1:2" ht="12.75">
      <c r="A362" s="7"/>
      <c r="B362" s="1"/>
    </row>
    <row r="363" spans="1:2" ht="12.75">
      <c r="A363" s="7"/>
      <c r="B363" s="1"/>
    </row>
    <row r="364" spans="1:2" ht="12.75">
      <c r="A364" s="7"/>
      <c r="B364" s="1"/>
    </row>
    <row r="365" spans="1:2" ht="12.75">
      <c r="A365" s="7"/>
      <c r="B365" s="1"/>
    </row>
    <row r="366" spans="1:2" ht="12.75">
      <c r="A366" s="7"/>
      <c r="B366" s="1"/>
    </row>
    <row r="367" spans="1:2" ht="12.75">
      <c r="A367" s="7"/>
      <c r="B367" s="1"/>
    </row>
    <row r="368" spans="1:2" ht="12.75">
      <c r="A368" s="7"/>
      <c r="B368" s="1"/>
    </row>
    <row r="369" spans="1:2" ht="12.75">
      <c r="A369" s="7"/>
      <c r="B369" s="1"/>
    </row>
    <row r="370" spans="1:2" ht="12.75">
      <c r="A370" s="7"/>
      <c r="B370" s="1"/>
    </row>
    <row r="371" spans="1:2" ht="12.75">
      <c r="A371" s="7"/>
      <c r="B371" s="1"/>
    </row>
    <row r="372" spans="1:2" ht="12.75">
      <c r="A372" s="7"/>
      <c r="B372" s="1"/>
    </row>
    <row r="373" spans="1:2" ht="12.75">
      <c r="A373" s="7"/>
      <c r="B373" s="1"/>
    </row>
    <row r="374" spans="1:2" ht="12.75">
      <c r="A374" s="7"/>
      <c r="B374" s="1"/>
    </row>
    <row r="375" spans="1:2" ht="12.75">
      <c r="A375" s="7"/>
      <c r="B375" s="1"/>
    </row>
    <row r="376" spans="1:2" ht="12.75">
      <c r="A376" s="7"/>
      <c r="B376" s="1"/>
    </row>
    <row r="377" spans="1:2" ht="12.75">
      <c r="A377" s="7"/>
      <c r="B377" s="1"/>
    </row>
    <row r="378" spans="1:2" ht="12.75">
      <c r="A378" s="7"/>
      <c r="B378" s="1"/>
    </row>
    <row r="379" spans="1:2" ht="12.75">
      <c r="A379" s="7"/>
      <c r="B379" s="1"/>
    </row>
    <row r="380" spans="1:2" ht="12.75">
      <c r="A380" s="7"/>
      <c r="B380" s="1"/>
    </row>
    <row r="381" spans="1:2" ht="12.75">
      <c r="A381" s="7"/>
      <c r="B381" s="1"/>
    </row>
    <row r="382" spans="1:2" ht="12.75">
      <c r="A382" s="7"/>
      <c r="B382" s="1"/>
    </row>
    <row r="383" spans="1:2" ht="12.75">
      <c r="A383" s="7"/>
      <c r="B383" s="1"/>
    </row>
    <row r="384" spans="1:2" ht="12.75">
      <c r="A384" s="7"/>
      <c r="B384" s="1"/>
    </row>
    <row r="385" spans="1:2" ht="12.75">
      <c r="A385" s="7"/>
      <c r="B385" s="1"/>
    </row>
    <row r="386" spans="1:2" ht="12.75">
      <c r="A386" s="7"/>
      <c r="B386" s="1"/>
    </row>
    <row r="387" spans="1:2" ht="12.75">
      <c r="A387" s="7"/>
      <c r="B387" s="1"/>
    </row>
    <row r="388" spans="1:2" ht="12.75">
      <c r="A388" s="7"/>
      <c r="B388" s="1"/>
    </row>
    <row r="389" spans="1:2" ht="12.75">
      <c r="A389" s="7"/>
      <c r="B389" s="1"/>
    </row>
    <row r="390" spans="1:2" ht="12.75">
      <c r="A390" s="7"/>
      <c r="B390" s="1"/>
    </row>
    <row r="391" spans="1:2" ht="12.75">
      <c r="A391" s="7"/>
      <c r="B391" s="1"/>
    </row>
    <row r="392" spans="1:2" ht="12.75">
      <c r="A392" s="7"/>
      <c r="B392" s="1"/>
    </row>
    <row r="393" spans="1:2" ht="12.75">
      <c r="A393" s="7"/>
      <c r="B393" s="1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2005-03-02T05:17:25Z</dcterms:modified>
  <cp:category/>
  <cp:version/>
  <cp:contentType/>
  <cp:contentStatus/>
</cp:coreProperties>
</file>