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<sst xmlns="http://schemas.openxmlformats.org/spreadsheetml/2006/main" count="138" uniqueCount="97">
  <si>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</si>
  <si>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</si>
  <si>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</si>
  <si>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</si>
  <si>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</si>
  <si>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</si>
  <si>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</si>
  <si>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</si>
  <si>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</si>
  <si>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</si>
  <si>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</si>
  <si>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</si>
  <si>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</si>
  <si>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</si>
  <si>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</si>
  <si>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</si>
  <si>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</si>
  <si>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</si>
  <si>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</si>
  <si>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</si>
  <si>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</si>
  <si>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</si>
  <si>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</si>
  <si>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</si>
  <si>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</si>
  <si>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</si>
  <si>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</si>
  <si>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</si>
  <si>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</si>
  <si>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</si>
  <si>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</si>
  <si>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</si>
  <si>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</si>
  <si>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</si>
  <si>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</si>
  <si>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</si>
  <si>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</si>
  <si>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</si>
  <si>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</si>
  <si>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</si>
  <si>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</si>
  <si>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</si>
  <si>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</si>
  <si>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</si>
  <si>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</si>
  <si>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</si>
  <si>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</si>
  <si>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</si>
  <si>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</si>
  <si>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</si>
  <si>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</si>
  <si>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</si>
  <si>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</si>
  <si>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</si>
  <si>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</si>
  <si>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</si>
  <si>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</si>
  <si>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</si>
  <si>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</si>
  <si>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</si>
  <si>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</si>
  <si>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</si>
  <si>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</si>
  <si>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</si>
  <si>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</si>
  <si>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</si>
  <si>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</si>
  <si>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Leaves of blackpowder-coated fuse paper placed at ends and between grains to facilitate ignition.</t>
  </si>
  <si>
    <t>Inhibitor weight:</t>
  </si>
  <si>
    <t>Tested on Load Cell  A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</si>
  <si>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</si>
  <si>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</si>
  <si>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</si>
  <si>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</si>
  <si>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</si>
  <si>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</si>
  <si>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</si>
  <si>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</si>
  <si>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</si>
  <si>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(check this… using orange posterboard which seems thicker, may be heavier)</t>
  </si>
  <si>
    <t>Load cell located out in field, data run through three 100-foot extension cords</t>
  </si>
  <si>
    <t>using adapter cables made last week</t>
  </si>
  <si>
    <t>3-13-05A</t>
  </si>
  <si>
    <t>38-480 static test on Test stand A, using load made 3/11/05C</t>
  </si>
  <si>
    <t>Using INA 125 amp C, excitation set to 10v (switch 1) gain set by 470 ohm resistor (switch 7)</t>
  </si>
  <si>
    <t>Four inhibited grains</t>
  </si>
  <si>
    <t xml:space="preserve">Grain 1 3/11/05A, very slow, not cont at all, 1% fine Ti4 </t>
  </si>
  <si>
    <t>Grains 2, 3, and 4, 11/28/04A, 18" not quite cont, plain rcandy, no Ti</t>
  </si>
  <si>
    <t>using steel fender washer for nozzle throat</t>
  </si>
  <si>
    <t>Grain 1 has long inhibitor extending past the propellant</t>
  </si>
  <si>
    <t>Thus a little weight subtracted</t>
  </si>
  <si>
    <t>Most propellant is plain rcandy, not quite cont.  Head-end grain is very dark, short, has 1/2 inch core, and contains 1% fine Ti</t>
  </si>
  <si>
    <t>Using INA125 amp C set at 10v excitation, 470ohm gain resistance</t>
  </si>
  <si>
    <t>Forgot to set "low calibration" value to zero, thus starting with negative voltage.</t>
  </si>
  <si>
    <t xml:space="preserve">Using net Dataq 148U, USB version.  </t>
  </si>
  <si>
    <t>INA 125 amp c set at 10v excitation, 470 ohm gain</t>
  </si>
  <si>
    <t>Average: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</si>
</sst>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38-480 Casing, 4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Data!$B$10:$B$269</c:f>
              <c:numCache>
                <c:ptCount val="260"/>
                <c:pt idx="0">
                  <c:v>8.550000003992864E-06</c:v>
                </c:pt>
                <c:pt idx="1">
                  <c:v>0.042120258000004185</c:v>
                </c:pt>
                <c:pt idx="2">
                  <c:v>0.08423196599999727</c:v>
                </c:pt>
                <c:pt idx="3">
                  <c:v>0.042120258000004185</c:v>
                </c:pt>
                <c:pt idx="4">
                  <c:v>0.042120258000004185</c:v>
                </c:pt>
                <c:pt idx="5">
                  <c:v>-0.08772417499999818</c:v>
                </c:pt>
                <c:pt idx="6">
                  <c:v>-0.12983588299999838</c:v>
                </c:pt>
                <c:pt idx="7">
                  <c:v>8.550000003992864E-06</c:v>
                </c:pt>
                <c:pt idx="8">
                  <c:v>0.08423196599999727</c:v>
                </c:pt>
                <c:pt idx="9">
                  <c:v>0.08423196599999727</c:v>
                </c:pt>
                <c:pt idx="10">
                  <c:v>-0.08772417499999818</c:v>
                </c:pt>
                <c:pt idx="11">
                  <c:v>0.642212096999998</c:v>
                </c:pt>
                <c:pt idx="12">
                  <c:v>0.600100389000005</c:v>
                </c:pt>
                <c:pt idx="13">
                  <c:v>0.642212096999998</c:v>
                </c:pt>
                <c:pt idx="14">
                  <c:v>0.7264355129999984</c:v>
                </c:pt>
                <c:pt idx="15">
                  <c:v>0.9826150700000014</c:v>
                </c:pt>
                <c:pt idx="16">
                  <c:v>1.4142600770000016</c:v>
                </c:pt>
                <c:pt idx="17">
                  <c:v>2.8250022950000044</c:v>
                </c:pt>
                <c:pt idx="18">
                  <c:v>5.183257943000001</c:v>
                </c:pt>
                <c:pt idx="19">
                  <c:v>7.067756876000004</c:v>
                </c:pt>
                <c:pt idx="20">
                  <c:v>10.194551195000003</c:v>
                </c:pt>
                <c:pt idx="21">
                  <c:v>13.409078239000003</c:v>
                </c:pt>
                <c:pt idx="22">
                  <c:v>15.891914356500003</c:v>
                </c:pt>
                <c:pt idx="23">
                  <c:v>19.404732665500003</c:v>
                </c:pt>
                <c:pt idx="24">
                  <c:v>24.2454735001</c:v>
                </c:pt>
                <c:pt idx="25">
                  <c:v>30.200069011300002</c:v>
                </c:pt>
                <c:pt idx="26">
                  <c:v>36.0258728822</c:v>
                </c:pt>
                <c:pt idx="27">
                  <c:v>42.066095532999995</c:v>
                </c:pt>
                <c:pt idx="28">
                  <c:v>47.80644772975</c:v>
                </c:pt>
                <c:pt idx="29">
                  <c:v>53.46117278689999</c:v>
                </c:pt>
                <c:pt idx="30">
                  <c:v>58.7732138202</c:v>
                </c:pt>
                <c:pt idx="31">
                  <c:v>63.18546802589999</c:v>
                </c:pt>
                <c:pt idx="32">
                  <c:v>67.1692356027</c:v>
                </c:pt>
                <c:pt idx="33">
                  <c:v>71.0677269708</c:v>
                </c:pt>
                <c:pt idx="34">
                  <c:v>75.82284066579999</c:v>
                </c:pt>
                <c:pt idx="35">
                  <c:v>77.15076319139999</c:v>
                </c:pt>
                <c:pt idx="36">
                  <c:v>80.74920863999999</c:v>
                </c:pt>
                <c:pt idx="37">
                  <c:v>83.66193511</c:v>
                </c:pt>
                <c:pt idx="38">
                  <c:v>85.290254486</c:v>
                </c:pt>
                <c:pt idx="39">
                  <c:v>86.57466158</c:v>
                </c:pt>
                <c:pt idx="40">
                  <c:v>88.16086924799998</c:v>
                </c:pt>
                <c:pt idx="41">
                  <c:v>89.146985077</c:v>
                </c:pt>
                <c:pt idx="42">
                  <c:v>91.03148400999999</c:v>
                </c:pt>
                <c:pt idx="43">
                  <c:v>91.28766356699998</c:v>
                </c:pt>
                <c:pt idx="44">
                  <c:v>92.18604667099999</c:v>
                </c:pt>
                <c:pt idx="45">
                  <c:v>93.90209877199999</c:v>
                </c:pt>
                <c:pt idx="46">
                  <c:v>94.456569594</c:v>
                </c:pt>
                <c:pt idx="47">
                  <c:v>94.88470529199999</c:v>
                </c:pt>
                <c:pt idx="48">
                  <c:v>95.35846200699999</c:v>
                </c:pt>
                <c:pt idx="49">
                  <c:v>95.74097668799999</c:v>
                </c:pt>
                <c:pt idx="50">
                  <c:v>95.912932829</c:v>
                </c:pt>
                <c:pt idx="51">
                  <c:v>96.127000678</c:v>
                </c:pt>
                <c:pt idx="52">
                  <c:v>96.25684511099999</c:v>
                </c:pt>
                <c:pt idx="53">
                  <c:v>96.428801252</c:v>
                </c:pt>
                <c:pt idx="54">
                  <c:v>96.341068527</c:v>
                </c:pt>
                <c:pt idx="55">
                  <c:v>96.38668954399999</c:v>
                </c:pt>
                <c:pt idx="56">
                  <c:v>96.38668954399999</c:v>
                </c:pt>
                <c:pt idx="57">
                  <c:v>96.38668954399999</c:v>
                </c:pt>
                <c:pt idx="58">
                  <c:v>96.47091295999999</c:v>
                </c:pt>
                <c:pt idx="59">
                  <c:v>96.47091295999999</c:v>
                </c:pt>
                <c:pt idx="60">
                  <c:v>96.47091295999999</c:v>
                </c:pt>
                <c:pt idx="61">
                  <c:v>96.555136376</c:v>
                </c:pt>
                <c:pt idx="62">
                  <c:v>96.60075739299998</c:v>
                </c:pt>
                <c:pt idx="63">
                  <c:v>96.72709251699999</c:v>
                </c:pt>
                <c:pt idx="64">
                  <c:v>96.85693694999999</c:v>
                </c:pt>
                <c:pt idx="65">
                  <c:v>97.028893091</c:v>
                </c:pt>
                <c:pt idx="66">
                  <c:v>97.327184356</c:v>
                </c:pt>
                <c:pt idx="67">
                  <c:v>97.583363913</c:v>
                </c:pt>
                <c:pt idx="68">
                  <c:v>97.969387903</c:v>
                </c:pt>
                <c:pt idx="69">
                  <c:v>98.39752360099999</c:v>
                </c:pt>
                <c:pt idx="70">
                  <c:v>98.741435883</c:v>
                </c:pt>
                <c:pt idx="71">
                  <c:v>99.085348165</c:v>
                </c:pt>
                <c:pt idx="72">
                  <c:v>99.38363942999999</c:v>
                </c:pt>
                <c:pt idx="73">
                  <c:v>99.941619561</c:v>
                </c:pt>
                <c:pt idx="74">
                  <c:v>100.36975525899999</c:v>
                </c:pt>
                <c:pt idx="75">
                  <c:v>100.84000266499999</c:v>
                </c:pt>
                <c:pt idx="76">
                  <c:v>101.26813836299999</c:v>
                </c:pt>
                <c:pt idx="77">
                  <c:v>101.654162353</c:v>
                </c:pt>
                <c:pt idx="78">
                  <c:v>101.95245361799999</c:v>
                </c:pt>
                <c:pt idx="79">
                  <c:v>102.51043374899999</c:v>
                </c:pt>
                <c:pt idx="80">
                  <c:v>102.72450159799999</c:v>
                </c:pt>
                <c:pt idx="81">
                  <c:v>102.766613306</c:v>
                </c:pt>
                <c:pt idx="82">
                  <c:v>102.85434603099999</c:v>
                </c:pt>
                <c:pt idx="83">
                  <c:v>103.02630217199999</c:v>
                </c:pt>
                <c:pt idx="84">
                  <c:v>103.24037002099999</c:v>
                </c:pt>
                <c:pt idx="85">
                  <c:v>103.45443786999999</c:v>
                </c:pt>
                <c:pt idx="86">
                  <c:v>103.626394011</c:v>
                </c:pt>
                <c:pt idx="87">
                  <c:v>103.752729135</c:v>
                </c:pt>
                <c:pt idx="88">
                  <c:v>103.882573568</c:v>
                </c:pt>
                <c:pt idx="89">
                  <c:v>103.966796984</c:v>
                </c:pt>
                <c:pt idx="90">
                  <c:v>104.00890869199999</c:v>
                </c:pt>
                <c:pt idx="91">
                  <c:v>104.054529709</c:v>
                </c:pt>
                <c:pt idx="92">
                  <c:v>104.054529709</c:v>
                </c:pt>
                <c:pt idx="93">
                  <c:v>104.054529709</c:v>
                </c:pt>
                <c:pt idx="94">
                  <c:v>103.966796984</c:v>
                </c:pt>
                <c:pt idx="95">
                  <c:v>103.966796984</c:v>
                </c:pt>
                <c:pt idx="96">
                  <c:v>103.882573568</c:v>
                </c:pt>
                <c:pt idx="97">
                  <c:v>103.882573568</c:v>
                </c:pt>
                <c:pt idx="98">
                  <c:v>103.79484084299999</c:v>
                </c:pt>
                <c:pt idx="99">
                  <c:v>103.668505719</c:v>
                </c:pt>
                <c:pt idx="100">
                  <c:v>103.49654957799999</c:v>
                </c:pt>
                <c:pt idx="101">
                  <c:v>103.28248172899998</c:v>
                </c:pt>
                <c:pt idx="102">
                  <c:v>102.98068115499998</c:v>
                </c:pt>
                <c:pt idx="103">
                  <c:v>102.468322041</c:v>
                </c:pt>
                <c:pt idx="104">
                  <c:v>101.82611849399999</c:v>
                </c:pt>
                <c:pt idx="105">
                  <c:v>101.011958806</c:v>
                </c:pt>
                <c:pt idx="106">
                  <c:v>99.85388683599999</c:v>
                </c:pt>
                <c:pt idx="107">
                  <c:v>94.842593584</c:v>
                </c:pt>
                <c:pt idx="108">
                  <c:v>90.175212614</c:v>
                </c:pt>
                <c:pt idx="109">
                  <c:v>87.090530003</c:v>
                </c:pt>
                <c:pt idx="110">
                  <c:v>84.1332353087</c:v>
                </c:pt>
                <c:pt idx="111">
                  <c:v>82.03431759579999</c:v>
                </c:pt>
                <c:pt idx="112">
                  <c:v>79.0784266251</c:v>
                </c:pt>
                <c:pt idx="113">
                  <c:v>77.19357676119999</c:v>
                </c:pt>
                <c:pt idx="114">
                  <c:v>74.92305383819999</c:v>
                </c:pt>
                <c:pt idx="115">
                  <c:v>73.2094582535</c:v>
                </c:pt>
                <c:pt idx="116">
                  <c:v>71.453049099</c:v>
                </c:pt>
                <c:pt idx="117">
                  <c:v>70.25356728279999</c:v>
                </c:pt>
                <c:pt idx="118">
                  <c:v>67.81179008059999</c:v>
                </c:pt>
                <c:pt idx="119">
                  <c:v>65.8841266469</c:v>
                </c:pt>
                <c:pt idx="120">
                  <c:v>64.7274584005</c:v>
                </c:pt>
                <c:pt idx="121">
                  <c:v>63.014213746699994</c:v>
                </c:pt>
                <c:pt idx="122">
                  <c:v>61.8575455003</c:v>
                </c:pt>
                <c:pt idx="123">
                  <c:v>60.400831334399996</c:v>
                </c:pt>
                <c:pt idx="124">
                  <c:v>58.687235749699994</c:v>
                </c:pt>
                <c:pt idx="125">
                  <c:v>57.3593132241</c:v>
                </c:pt>
                <c:pt idx="126">
                  <c:v>56.2454585475</c:v>
                </c:pt>
                <c:pt idx="127">
                  <c:v>54.960349591699995</c:v>
                </c:pt>
                <c:pt idx="128">
                  <c:v>53.8896594158</c:v>
                </c:pt>
                <c:pt idx="129">
                  <c:v>52.8614318788</c:v>
                </c:pt>
                <c:pt idx="130">
                  <c:v>52.261655877609996</c:v>
                </c:pt>
                <c:pt idx="131">
                  <c:v>51.1050227243</c:v>
                </c:pt>
                <c:pt idx="132">
                  <c:v>50.16256269926</c:v>
                </c:pt>
                <c:pt idx="133">
                  <c:v>49.005933055259</c:v>
                </c:pt>
                <c:pt idx="134">
                  <c:v>48.063504613999996</c:v>
                </c:pt>
                <c:pt idx="135">
                  <c:v>47.378066380119996</c:v>
                </c:pt>
                <c:pt idx="136">
                  <c:v>46.2642818897</c:v>
                </c:pt>
                <c:pt idx="137">
                  <c:v>45.7501681212</c:v>
                </c:pt>
                <c:pt idx="138">
                  <c:v>44.507872735199996</c:v>
                </c:pt>
                <c:pt idx="139">
                  <c:v>44.0793861063</c:v>
                </c:pt>
                <c:pt idx="140">
                  <c:v>43.0515095002</c:v>
                </c:pt>
                <c:pt idx="141">
                  <c:v>42.4945821619</c:v>
                </c:pt>
                <c:pt idx="142">
                  <c:v>41.680422473899995</c:v>
                </c:pt>
                <c:pt idx="143">
                  <c:v>40.866613716799996</c:v>
                </c:pt>
                <c:pt idx="144">
                  <c:v>40.0956185295</c:v>
                </c:pt>
                <c:pt idx="145">
                  <c:v>39.6671319006</c:v>
                </c:pt>
                <c:pt idx="146">
                  <c:v>39.238645271699994</c:v>
                </c:pt>
                <c:pt idx="147">
                  <c:v>38.2535822354</c:v>
                </c:pt>
                <c:pt idx="148">
                  <c:v>37.6966548971</c:v>
                </c:pt>
                <c:pt idx="149">
                  <c:v>37.1825411286</c:v>
                </c:pt>
                <c:pt idx="150">
                  <c:v>36.6684273601</c:v>
                </c:pt>
                <c:pt idx="151">
                  <c:v>36.1115000218</c:v>
                </c:pt>
                <c:pt idx="152">
                  <c:v>35.340504834499995</c:v>
                </c:pt>
                <c:pt idx="153">
                  <c:v>34.8692046358</c:v>
                </c:pt>
                <c:pt idx="154">
                  <c:v>34.3550908673</c:v>
                </c:pt>
                <c:pt idx="155">
                  <c:v>33.6269092498</c:v>
                </c:pt>
                <c:pt idx="156">
                  <c:v>33.0271683417</c:v>
                </c:pt>
                <c:pt idx="157">
                  <c:v>32.3846138638</c:v>
                </c:pt>
                <c:pt idx="158">
                  <c:v>31.6564322463</c:v>
                </c:pt>
                <c:pt idx="159">
                  <c:v>31.2279456174</c:v>
                </c:pt>
                <c:pt idx="160">
                  <c:v>30.6710182791</c:v>
                </c:pt>
                <c:pt idx="161">
                  <c:v>30.071277370999997</c:v>
                </c:pt>
                <c:pt idx="162">
                  <c:v>29.5147009636</c:v>
                </c:pt>
                <c:pt idx="163">
                  <c:v>28.8717955548</c:v>
                </c:pt>
                <c:pt idx="164">
                  <c:v>28.272054646700003</c:v>
                </c:pt>
                <c:pt idx="165">
                  <c:v>27.715478239299998</c:v>
                </c:pt>
                <c:pt idx="166">
                  <c:v>26.944132121099997</c:v>
                </c:pt>
                <c:pt idx="167">
                  <c:v>26.3015776432</c:v>
                </c:pt>
                <c:pt idx="168">
                  <c:v>25.5733960257</c:v>
                </c:pt>
                <c:pt idx="169">
                  <c:v>25.1877229666</c:v>
                </c:pt>
                <c:pt idx="170">
                  <c:v>24.6307956283</c:v>
                </c:pt>
                <c:pt idx="171">
                  <c:v>23.9454275806</c:v>
                </c:pt>
                <c:pt idx="172">
                  <c:v>23.2600595329</c:v>
                </c:pt>
                <c:pt idx="173">
                  <c:v>22.703132194600002</c:v>
                </c:pt>
                <c:pt idx="174">
                  <c:v>22.1033912865</c:v>
                </c:pt>
                <c:pt idx="175">
                  <c:v>21.4608368086</c:v>
                </c:pt>
                <c:pt idx="176">
                  <c:v>20.989887540799998</c:v>
                </c:pt>
                <c:pt idx="177">
                  <c:v>20.432960202500002</c:v>
                </c:pt>
                <c:pt idx="178">
                  <c:v>19.7044276541</c:v>
                </c:pt>
                <c:pt idx="179">
                  <c:v>19.233478386300003</c:v>
                </c:pt>
                <c:pt idx="180">
                  <c:v>18.6337374782</c:v>
                </c:pt>
                <c:pt idx="181">
                  <c:v>18.1196237097</c:v>
                </c:pt>
                <c:pt idx="182">
                  <c:v>17.6055099412</c:v>
                </c:pt>
                <c:pt idx="183">
                  <c:v>17.0057690331</c:v>
                </c:pt>
                <c:pt idx="184">
                  <c:v>16.4916552646</c:v>
                </c:pt>
                <c:pt idx="185">
                  <c:v>15.891914356500003</c:v>
                </c:pt>
                <c:pt idx="186">
                  <c:v>15.5065922283</c:v>
                </c:pt>
                <c:pt idx="187">
                  <c:v>14.863686819499996</c:v>
                </c:pt>
                <c:pt idx="188">
                  <c:v>14.478364691300001</c:v>
                </c:pt>
                <c:pt idx="189">
                  <c:v>13.963549060999995</c:v>
                </c:pt>
                <c:pt idx="190">
                  <c:v>13.535413362999996</c:v>
                </c:pt>
                <c:pt idx="191">
                  <c:v>13.065165957000005</c:v>
                </c:pt>
                <c:pt idx="192">
                  <c:v>12.594918551</c:v>
                </c:pt>
                <c:pt idx="193">
                  <c:v>12.121161835999999</c:v>
                </c:pt>
                <c:pt idx="194">
                  <c:v>11.566691014000007</c:v>
                </c:pt>
                <c:pt idx="195">
                  <c:v>11.180667024000002</c:v>
                </c:pt>
                <c:pt idx="196">
                  <c:v>10.878866450000004</c:v>
                </c:pt>
                <c:pt idx="197">
                  <c:v>10.408619043999998</c:v>
                </c:pt>
                <c:pt idx="198">
                  <c:v>10.110327779000002</c:v>
                </c:pt>
                <c:pt idx="199">
                  <c:v>9.766415496999997</c:v>
                </c:pt>
                <c:pt idx="200">
                  <c:v>9.422503214999999</c:v>
                </c:pt>
                <c:pt idx="201">
                  <c:v>9.036479225</c:v>
                </c:pt>
                <c:pt idx="202">
                  <c:v>8.653964543999997</c:v>
                </c:pt>
                <c:pt idx="203">
                  <c:v>8.35216397</c:v>
                </c:pt>
                <c:pt idx="204">
                  <c:v>8.053872705000003</c:v>
                </c:pt>
                <c:pt idx="205">
                  <c:v>7.752072131000006</c:v>
                </c:pt>
                <c:pt idx="206">
                  <c:v>7.495892574000003</c:v>
                </c:pt>
                <c:pt idx="207">
                  <c:v>7.109868584000004</c:v>
                </c:pt>
                <c:pt idx="208">
                  <c:v>6.811577319000001</c:v>
                </c:pt>
                <c:pt idx="209">
                  <c:v>6.5097767450000035</c:v>
                </c:pt>
                <c:pt idx="210">
                  <c:v>6.081641046999998</c:v>
                </c:pt>
                <c:pt idx="211">
                  <c:v>5.737728765</c:v>
                </c:pt>
                <c:pt idx="212">
                  <c:v>5.3552140840000035</c:v>
                </c:pt>
                <c:pt idx="213">
                  <c:v>5.053413510000006</c:v>
                </c:pt>
                <c:pt idx="214">
                  <c:v>4.66738952</c:v>
                </c:pt>
                <c:pt idx="215">
                  <c:v>4.4112099629999975</c:v>
                </c:pt>
                <c:pt idx="216">
                  <c:v>4.281365530000002</c:v>
                </c:pt>
                <c:pt idx="217">
                  <c:v>4.112918698000001</c:v>
                </c:pt>
                <c:pt idx="218">
                  <c:v>3.983074264999999</c:v>
                </c:pt>
                <c:pt idx="219">
                  <c:v>3.853229832000004</c:v>
                </c:pt>
                <c:pt idx="220">
                  <c:v>3.684783000000003</c:v>
                </c:pt>
                <c:pt idx="221">
                  <c:v>3.5549385670000007</c:v>
                </c:pt>
                <c:pt idx="222">
                  <c:v>3.298759010000005</c:v>
                </c:pt>
                <c:pt idx="223">
                  <c:v>3.084691161000002</c:v>
                </c:pt>
                <c:pt idx="224">
                  <c:v>2.8706233120000064</c:v>
                </c:pt>
                <c:pt idx="225">
                  <c:v>2.6565554630000037</c:v>
                </c:pt>
                <c:pt idx="226">
                  <c:v>2.484599322000001</c:v>
                </c:pt>
                <c:pt idx="227">
                  <c:v>2.396866596999999</c:v>
                </c:pt>
                <c:pt idx="228">
                  <c:v>2.2705314729999984</c:v>
                </c:pt>
                <c:pt idx="229">
                  <c:v>2.140687039999996</c:v>
                </c:pt>
                <c:pt idx="230">
                  <c:v>2.098575332000003</c:v>
                </c:pt>
                <c:pt idx="231">
                  <c:v>2.010842607000008</c:v>
                </c:pt>
                <c:pt idx="232">
                  <c:v>1.9687308990000005</c:v>
                </c:pt>
                <c:pt idx="233">
                  <c:v>1.8845074830000073</c:v>
                </c:pt>
                <c:pt idx="234">
                  <c:v>1.842395775</c:v>
                </c:pt>
                <c:pt idx="235">
                  <c:v>1.796774758000005</c:v>
                </c:pt>
                <c:pt idx="236">
                  <c:v>1.796774758000005</c:v>
                </c:pt>
                <c:pt idx="237">
                  <c:v>1.7546630500000049</c:v>
                </c:pt>
                <c:pt idx="238">
                  <c:v>1.7125513419999976</c:v>
                </c:pt>
                <c:pt idx="239">
                  <c:v>1.7546630500000049</c:v>
                </c:pt>
                <c:pt idx="240">
                  <c:v>1.7546630500000049</c:v>
                </c:pt>
                <c:pt idx="241">
                  <c:v>1.7125513419999976</c:v>
                </c:pt>
                <c:pt idx="242">
                  <c:v>1.7125513419999976</c:v>
                </c:pt>
                <c:pt idx="243">
                  <c:v>1.7546630500000049</c:v>
                </c:pt>
                <c:pt idx="244">
                  <c:v>1.7125513419999976</c:v>
                </c:pt>
                <c:pt idx="245">
                  <c:v>1.7546630500000049</c:v>
                </c:pt>
                <c:pt idx="246">
                  <c:v>1.6704396340000045</c:v>
                </c:pt>
                <c:pt idx="247">
                  <c:v>1.7546630500000049</c:v>
                </c:pt>
                <c:pt idx="248">
                  <c:v>1.7125513419999976</c:v>
                </c:pt>
                <c:pt idx="249">
                  <c:v>1.6704396340000045</c:v>
                </c:pt>
                <c:pt idx="250">
                  <c:v>1.7125513419999976</c:v>
                </c:pt>
                <c:pt idx="251">
                  <c:v>1.7125513419999976</c:v>
                </c:pt>
                <c:pt idx="252">
                  <c:v>1.6704396340000045</c:v>
                </c:pt>
                <c:pt idx="253">
                  <c:v>1.6704396340000045</c:v>
                </c:pt>
                <c:pt idx="254">
                  <c:v>1.7125513419999976</c:v>
                </c:pt>
                <c:pt idx="255">
                  <c:v>1.6704396340000045</c:v>
                </c:pt>
                <c:pt idx="256">
                  <c:v>1.7125513419999976</c:v>
                </c:pt>
                <c:pt idx="257">
                  <c:v>1.7125513419999976</c:v>
                </c:pt>
                <c:pt idx="258">
                  <c:v>1.6704396340000045</c:v>
                </c:pt>
                <c:pt idx="259">
                  <c:v>1.7125513419999976</c:v>
                </c:pt>
              </c:numCache>
            </c:numRef>
          </c:val>
          <c:smooth val="0"/>
        </c:ser>
        <c:axId val="65384691"/>
        <c:axId val="51591308"/>
      </c:line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846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33.87096774193548</c:v>
                </c:pt>
                <c:pt idx="1">
                  <c:v>34.60526315789474</c:v>
                </c:pt>
                <c:pt idx="2">
                  <c:v>33.99412628487518</c:v>
                </c:pt>
                <c:pt idx="3">
                  <c:v>34.93150684931507</c:v>
                </c:pt>
                <c:pt idx="4">
                  <c:v>35.63170933113129</c:v>
                </c:pt>
                <c:pt idx="5">
                  <c:v>35.623324396782834</c:v>
                </c:pt>
                <c:pt idx="6">
                  <c:v>36.99472759226713</c:v>
                </c:pt>
              </c:numCache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6858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8.550000003992864E-06</c:v>
                </c:pt>
                <c:pt idx="1">
                  <c:v>0.042120258000004185</c:v>
                </c:pt>
                <c:pt idx="2">
                  <c:v>0.08423196599999727</c:v>
                </c:pt>
                <c:pt idx="3">
                  <c:v>0.042120258000004185</c:v>
                </c:pt>
                <c:pt idx="4">
                  <c:v>0.042120258000004185</c:v>
                </c:pt>
                <c:pt idx="5">
                  <c:v>-0.08772417499999818</c:v>
                </c:pt>
                <c:pt idx="6">
                  <c:v>-0.12983588299999838</c:v>
                </c:pt>
                <c:pt idx="7">
                  <c:v>8.550000003992864E-06</c:v>
                </c:pt>
                <c:pt idx="8">
                  <c:v>0.08423196599999727</c:v>
                </c:pt>
                <c:pt idx="9">
                  <c:v>0.08423196599999727</c:v>
                </c:pt>
                <c:pt idx="10">
                  <c:v>-0.08772417499999818</c:v>
                </c:pt>
                <c:pt idx="11">
                  <c:v>0.642212096999998</c:v>
                </c:pt>
                <c:pt idx="12">
                  <c:v>0.600100389000005</c:v>
                </c:pt>
                <c:pt idx="13">
                  <c:v>0.642212096999998</c:v>
                </c:pt>
                <c:pt idx="14">
                  <c:v>0.7264355129999984</c:v>
                </c:pt>
                <c:pt idx="15">
                  <c:v>0.9826150700000014</c:v>
                </c:pt>
                <c:pt idx="16">
                  <c:v>1.4142600770000016</c:v>
                </c:pt>
                <c:pt idx="17">
                  <c:v>2.8250022950000044</c:v>
                </c:pt>
                <c:pt idx="18">
                  <c:v>5.183257943000001</c:v>
                </c:pt>
                <c:pt idx="19">
                  <c:v>7.067756876000004</c:v>
                </c:pt>
                <c:pt idx="20">
                  <c:v>10.194551195000003</c:v>
                </c:pt>
                <c:pt idx="21">
                  <c:v>13.409078239000003</c:v>
                </c:pt>
                <c:pt idx="22">
                  <c:v>15.891914356500003</c:v>
                </c:pt>
                <c:pt idx="23">
                  <c:v>19.404732665500003</c:v>
                </c:pt>
                <c:pt idx="24">
                  <c:v>24.2454735001</c:v>
                </c:pt>
                <c:pt idx="25">
                  <c:v>30.200069011300002</c:v>
                </c:pt>
                <c:pt idx="26">
                  <c:v>36.0258728822</c:v>
                </c:pt>
                <c:pt idx="27">
                  <c:v>42.066095532999995</c:v>
                </c:pt>
                <c:pt idx="28">
                  <c:v>47.80644772975</c:v>
                </c:pt>
                <c:pt idx="29">
                  <c:v>53.46117278689999</c:v>
                </c:pt>
                <c:pt idx="30">
                  <c:v>58.7732138202</c:v>
                </c:pt>
                <c:pt idx="31">
                  <c:v>63.18546802589999</c:v>
                </c:pt>
                <c:pt idx="32">
                  <c:v>67.1692356027</c:v>
                </c:pt>
                <c:pt idx="33">
                  <c:v>71.0677269708</c:v>
                </c:pt>
                <c:pt idx="34">
                  <c:v>75.82284066579999</c:v>
                </c:pt>
                <c:pt idx="35">
                  <c:v>77.15076319139999</c:v>
                </c:pt>
                <c:pt idx="36">
                  <c:v>80.74920863999999</c:v>
                </c:pt>
                <c:pt idx="37">
                  <c:v>83.66193511</c:v>
                </c:pt>
                <c:pt idx="38">
                  <c:v>85.290254486</c:v>
                </c:pt>
                <c:pt idx="39">
                  <c:v>86.57466158</c:v>
                </c:pt>
                <c:pt idx="40">
                  <c:v>88.16086924799998</c:v>
                </c:pt>
                <c:pt idx="41">
                  <c:v>89.146985077</c:v>
                </c:pt>
                <c:pt idx="42">
                  <c:v>91.03148400999999</c:v>
                </c:pt>
                <c:pt idx="43">
                  <c:v>91.28766356699998</c:v>
                </c:pt>
                <c:pt idx="44">
                  <c:v>92.18604667099999</c:v>
                </c:pt>
                <c:pt idx="45">
                  <c:v>93.90209877199999</c:v>
                </c:pt>
                <c:pt idx="46">
                  <c:v>94.456569594</c:v>
                </c:pt>
                <c:pt idx="47">
                  <c:v>94.88470529199999</c:v>
                </c:pt>
                <c:pt idx="48">
                  <c:v>95.35846200699999</c:v>
                </c:pt>
                <c:pt idx="49">
                  <c:v>95.74097668799999</c:v>
                </c:pt>
                <c:pt idx="50">
                  <c:v>95.912932829</c:v>
                </c:pt>
                <c:pt idx="51">
                  <c:v>96.127000678</c:v>
                </c:pt>
                <c:pt idx="52">
                  <c:v>96.25684511099999</c:v>
                </c:pt>
                <c:pt idx="53">
                  <c:v>96.428801252</c:v>
                </c:pt>
                <c:pt idx="54">
                  <c:v>96.341068527</c:v>
                </c:pt>
                <c:pt idx="55">
                  <c:v>96.38668954399999</c:v>
                </c:pt>
                <c:pt idx="56">
                  <c:v>96.38668954399999</c:v>
                </c:pt>
                <c:pt idx="57">
                  <c:v>96.38668954399999</c:v>
                </c:pt>
                <c:pt idx="58">
                  <c:v>96.47091295999999</c:v>
                </c:pt>
                <c:pt idx="59">
                  <c:v>96.47091295999999</c:v>
                </c:pt>
                <c:pt idx="60">
                  <c:v>96.47091295999999</c:v>
                </c:pt>
                <c:pt idx="61">
                  <c:v>96.555136376</c:v>
                </c:pt>
                <c:pt idx="62">
                  <c:v>96.60075739299998</c:v>
                </c:pt>
                <c:pt idx="63">
                  <c:v>96.72709251699999</c:v>
                </c:pt>
                <c:pt idx="64">
                  <c:v>96.85693694999999</c:v>
                </c:pt>
                <c:pt idx="65">
                  <c:v>97.028893091</c:v>
                </c:pt>
                <c:pt idx="66">
                  <c:v>97.327184356</c:v>
                </c:pt>
                <c:pt idx="67">
                  <c:v>97.583363913</c:v>
                </c:pt>
                <c:pt idx="68">
                  <c:v>97.969387903</c:v>
                </c:pt>
                <c:pt idx="69">
                  <c:v>98.39752360099999</c:v>
                </c:pt>
                <c:pt idx="70">
                  <c:v>98.741435883</c:v>
                </c:pt>
                <c:pt idx="71">
                  <c:v>99.085348165</c:v>
                </c:pt>
                <c:pt idx="72">
                  <c:v>99.38363942999999</c:v>
                </c:pt>
                <c:pt idx="73">
                  <c:v>99.941619561</c:v>
                </c:pt>
                <c:pt idx="74">
                  <c:v>100.36975525899999</c:v>
                </c:pt>
                <c:pt idx="75">
                  <c:v>100.84000266499999</c:v>
                </c:pt>
                <c:pt idx="76">
                  <c:v>101.26813836299999</c:v>
                </c:pt>
                <c:pt idx="77">
                  <c:v>101.654162353</c:v>
                </c:pt>
                <c:pt idx="78">
                  <c:v>101.95245361799999</c:v>
                </c:pt>
                <c:pt idx="79">
                  <c:v>102.51043374899999</c:v>
                </c:pt>
                <c:pt idx="80">
                  <c:v>102.72450159799999</c:v>
                </c:pt>
                <c:pt idx="81">
                  <c:v>102.766613306</c:v>
                </c:pt>
                <c:pt idx="82">
                  <c:v>102.85434603099999</c:v>
                </c:pt>
                <c:pt idx="83">
                  <c:v>103.02630217199999</c:v>
                </c:pt>
                <c:pt idx="84">
                  <c:v>103.24037002099999</c:v>
                </c:pt>
                <c:pt idx="85">
                  <c:v>103.45443786999999</c:v>
                </c:pt>
                <c:pt idx="86">
                  <c:v>103.626394011</c:v>
                </c:pt>
                <c:pt idx="87">
                  <c:v>103.752729135</c:v>
                </c:pt>
                <c:pt idx="88">
                  <c:v>103.882573568</c:v>
                </c:pt>
                <c:pt idx="89">
                  <c:v>103.966796984</c:v>
                </c:pt>
                <c:pt idx="90">
                  <c:v>104.00890869199999</c:v>
                </c:pt>
                <c:pt idx="91">
                  <c:v>104.054529709</c:v>
                </c:pt>
                <c:pt idx="92">
                  <c:v>104.054529709</c:v>
                </c:pt>
                <c:pt idx="93">
                  <c:v>104.054529709</c:v>
                </c:pt>
                <c:pt idx="94">
                  <c:v>103.966796984</c:v>
                </c:pt>
                <c:pt idx="95">
                  <c:v>103.966796984</c:v>
                </c:pt>
                <c:pt idx="96">
                  <c:v>103.882573568</c:v>
                </c:pt>
                <c:pt idx="97">
                  <c:v>103.882573568</c:v>
                </c:pt>
                <c:pt idx="98">
                  <c:v>103.79484084299999</c:v>
                </c:pt>
                <c:pt idx="99">
                  <c:v>103.668505719</c:v>
                </c:pt>
                <c:pt idx="100">
                  <c:v>103.49654957799999</c:v>
                </c:pt>
                <c:pt idx="101">
                  <c:v>103.28248172899998</c:v>
                </c:pt>
                <c:pt idx="102">
                  <c:v>102.98068115499998</c:v>
                </c:pt>
                <c:pt idx="103">
                  <c:v>102.468322041</c:v>
                </c:pt>
                <c:pt idx="104">
                  <c:v>101.82611849399999</c:v>
                </c:pt>
                <c:pt idx="105">
                  <c:v>101.011958806</c:v>
                </c:pt>
                <c:pt idx="106">
                  <c:v>99.85388683599999</c:v>
                </c:pt>
                <c:pt idx="107">
                  <c:v>94.842593584</c:v>
                </c:pt>
                <c:pt idx="108">
                  <c:v>90.175212614</c:v>
                </c:pt>
                <c:pt idx="109">
                  <c:v>87.090530003</c:v>
                </c:pt>
                <c:pt idx="110">
                  <c:v>84.1332353087</c:v>
                </c:pt>
                <c:pt idx="111">
                  <c:v>82.03431759579999</c:v>
                </c:pt>
                <c:pt idx="112">
                  <c:v>79.0784266251</c:v>
                </c:pt>
                <c:pt idx="113">
                  <c:v>77.19357676119999</c:v>
                </c:pt>
                <c:pt idx="114">
                  <c:v>74.92305383819999</c:v>
                </c:pt>
                <c:pt idx="115">
                  <c:v>73.2094582535</c:v>
                </c:pt>
                <c:pt idx="116">
                  <c:v>71.453049099</c:v>
                </c:pt>
                <c:pt idx="117">
                  <c:v>70.25356728279999</c:v>
                </c:pt>
                <c:pt idx="118">
                  <c:v>67.81179008059999</c:v>
                </c:pt>
                <c:pt idx="119">
                  <c:v>65.8841266469</c:v>
                </c:pt>
                <c:pt idx="120">
                  <c:v>64.7274584005</c:v>
                </c:pt>
                <c:pt idx="121">
                  <c:v>63.014213746699994</c:v>
                </c:pt>
                <c:pt idx="122">
                  <c:v>61.8575455003</c:v>
                </c:pt>
                <c:pt idx="123">
                  <c:v>60.400831334399996</c:v>
                </c:pt>
                <c:pt idx="124">
                  <c:v>58.687235749699994</c:v>
                </c:pt>
                <c:pt idx="125">
                  <c:v>57.3593132241</c:v>
                </c:pt>
                <c:pt idx="126">
                  <c:v>56.2454585475</c:v>
                </c:pt>
                <c:pt idx="127">
                  <c:v>54.960349591699995</c:v>
                </c:pt>
                <c:pt idx="128">
                  <c:v>53.8896594158</c:v>
                </c:pt>
                <c:pt idx="129">
                  <c:v>52.8614318788</c:v>
                </c:pt>
                <c:pt idx="130">
                  <c:v>52.261655877609996</c:v>
                </c:pt>
                <c:pt idx="131">
                  <c:v>51.1050227243</c:v>
                </c:pt>
                <c:pt idx="132">
                  <c:v>50.16256269926</c:v>
                </c:pt>
                <c:pt idx="133">
                  <c:v>49.005933055259</c:v>
                </c:pt>
                <c:pt idx="134">
                  <c:v>48.063504613999996</c:v>
                </c:pt>
                <c:pt idx="135">
                  <c:v>47.378066380119996</c:v>
                </c:pt>
                <c:pt idx="136">
                  <c:v>46.2642818897</c:v>
                </c:pt>
                <c:pt idx="137">
                  <c:v>45.7501681212</c:v>
                </c:pt>
                <c:pt idx="138">
                  <c:v>44.507872735199996</c:v>
                </c:pt>
                <c:pt idx="139">
                  <c:v>44.0793861063</c:v>
                </c:pt>
                <c:pt idx="140">
                  <c:v>43.0515095002</c:v>
                </c:pt>
                <c:pt idx="141">
                  <c:v>42.4945821619</c:v>
                </c:pt>
                <c:pt idx="142">
                  <c:v>41.680422473899995</c:v>
                </c:pt>
                <c:pt idx="143">
                  <c:v>40.866613716799996</c:v>
                </c:pt>
                <c:pt idx="144">
                  <c:v>40.0956185295</c:v>
                </c:pt>
                <c:pt idx="145">
                  <c:v>39.6671319006</c:v>
                </c:pt>
                <c:pt idx="146">
                  <c:v>39.238645271699994</c:v>
                </c:pt>
                <c:pt idx="147">
                  <c:v>38.2535822354</c:v>
                </c:pt>
                <c:pt idx="148">
                  <c:v>37.6966548971</c:v>
                </c:pt>
                <c:pt idx="149">
                  <c:v>37.1825411286</c:v>
                </c:pt>
                <c:pt idx="150">
                  <c:v>36.6684273601</c:v>
                </c:pt>
                <c:pt idx="151">
                  <c:v>36.1115000218</c:v>
                </c:pt>
                <c:pt idx="152">
                  <c:v>35.340504834499995</c:v>
                </c:pt>
                <c:pt idx="153">
                  <c:v>34.8692046358</c:v>
                </c:pt>
                <c:pt idx="154">
                  <c:v>34.3550908673</c:v>
                </c:pt>
                <c:pt idx="155">
                  <c:v>33.6269092498</c:v>
                </c:pt>
                <c:pt idx="156">
                  <c:v>33.0271683417</c:v>
                </c:pt>
                <c:pt idx="157">
                  <c:v>32.3846138638</c:v>
                </c:pt>
                <c:pt idx="158">
                  <c:v>31.6564322463</c:v>
                </c:pt>
                <c:pt idx="159">
                  <c:v>31.2279456174</c:v>
                </c:pt>
                <c:pt idx="160">
                  <c:v>30.6710182791</c:v>
                </c:pt>
                <c:pt idx="161">
                  <c:v>30.071277370999997</c:v>
                </c:pt>
                <c:pt idx="162">
                  <c:v>29.5147009636</c:v>
                </c:pt>
                <c:pt idx="163">
                  <c:v>28.8717955548</c:v>
                </c:pt>
                <c:pt idx="164">
                  <c:v>28.272054646700003</c:v>
                </c:pt>
                <c:pt idx="165">
                  <c:v>27.715478239299998</c:v>
                </c:pt>
                <c:pt idx="166">
                  <c:v>26.944132121099997</c:v>
                </c:pt>
                <c:pt idx="167">
                  <c:v>26.3015776432</c:v>
                </c:pt>
                <c:pt idx="168">
                  <c:v>25.5733960257</c:v>
                </c:pt>
                <c:pt idx="169">
                  <c:v>25.1877229666</c:v>
                </c:pt>
                <c:pt idx="170">
                  <c:v>24.6307956283</c:v>
                </c:pt>
                <c:pt idx="171">
                  <c:v>23.9454275806</c:v>
                </c:pt>
                <c:pt idx="172">
                  <c:v>23.2600595329</c:v>
                </c:pt>
                <c:pt idx="173">
                  <c:v>22.703132194600002</c:v>
                </c:pt>
                <c:pt idx="174">
                  <c:v>22.1033912865</c:v>
                </c:pt>
                <c:pt idx="175">
                  <c:v>21.4608368086</c:v>
                </c:pt>
                <c:pt idx="176">
                  <c:v>20.989887540799998</c:v>
                </c:pt>
                <c:pt idx="177">
                  <c:v>20.432960202500002</c:v>
                </c:pt>
                <c:pt idx="178">
                  <c:v>19.7044276541</c:v>
                </c:pt>
                <c:pt idx="179">
                  <c:v>19.233478386300003</c:v>
                </c:pt>
                <c:pt idx="180">
                  <c:v>18.6337374782</c:v>
                </c:pt>
                <c:pt idx="181">
                  <c:v>18.1196237097</c:v>
                </c:pt>
                <c:pt idx="182">
                  <c:v>17.6055099412</c:v>
                </c:pt>
                <c:pt idx="183">
                  <c:v>17.0057690331</c:v>
                </c:pt>
                <c:pt idx="184">
                  <c:v>16.4916552646</c:v>
                </c:pt>
                <c:pt idx="185">
                  <c:v>15.891914356500003</c:v>
                </c:pt>
                <c:pt idx="186">
                  <c:v>15.5065922283</c:v>
                </c:pt>
                <c:pt idx="187">
                  <c:v>14.863686819499996</c:v>
                </c:pt>
                <c:pt idx="188">
                  <c:v>14.478364691300001</c:v>
                </c:pt>
                <c:pt idx="189">
                  <c:v>13.963549060999995</c:v>
                </c:pt>
                <c:pt idx="190">
                  <c:v>13.535413362999996</c:v>
                </c:pt>
                <c:pt idx="191">
                  <c:v>13.065165957000005</c:v>
                </c:pt>
                <c:pt idx="192">
                  <c:v>12.594918551</c:v>
                </c:pt>
                <c:pt idx="193">
                  <c:v>12.121161835999999</c:v>
                </c:pt>
                <c:pt idx="194">
                  <c:v>11.566691014000007</c:v>
                </c:pt>
                <c:pt idx="195">
                  <c:v>11.180667024000002</c:v>
                </c:pt>
                <c:pt idx="196">
                  <c:v>10.878866450000004</c:v>
                </c:pt>
                <c:pt idx="197">
                  <c:v>10.408619043999998</c:v>
                </c:pt>
                <c:pt idx="198">
                  <c:v>10.110327779000002</c:v>
                </c:pt>
                <c:pt idx="199">
                  <c:v>9.766415496999997</c:v>
                </c:pt>
                <c:pt idx="200">
                  <c:v>9.422503214999999</c:v>
                </c:pt>
                <c:pt idx="201">
                  <c:v>9.036479225</c:v>
                </c:pt>
                <c:pt idx="202">
                  <c:v>8.653964543999997</c:v>
                </c:pt>
                <c:pt idx="203">
                  <c:v>8.35216397</c:v>
                </c:pt>
                <c:pt idx="204">
                  <c:v>8.053872705000003</c:v>
                </c:pt>
                <c:pt idx="205">
                  <c:v>7.752072131000006</c:v>
                </c:pt>
                <c:pt idx="206">
                  <c:v>7.495892574000003</c:v>
                </c:pt>
                <c:pt idx="207">
                  <c:v>7.109868584000004</c:v>
                </c:pt>
                <c:pt idx="208">
                  <c:v>6.811577319000001</c:v>
                </c:pt>
                <c:pt idx="209">
                  <c:v>6.5097767450000035</c:v>
                </c:pt>
                <c:pt idx="210">
                  <c:v>6.081641046999998</c:v>
                </c:pt>
                <c:pt idx="211">
                  <c:v>5.737728765</c:v>
                </c:pt>
                <c:pt idx="212">
                  <c:v>5.3552140840000035</c:v>
                </c:pt>
                <c:pt idx="213">
                  <c:v>5.053413510000006</c:v>
                </c:pt>
                <c:pt idx="214">
                  <c:v>4.66738952</c:v>
                </c:pt>
                <c:pt idx="215">
                  <c:v>4.4112099629999975</c:v>
                </c:pt>
                <c:pt idx="216">
                  <c:v>4.281365530000002</c:v>
                </c:pt>
                <c:pt idx="217">
                  <c:v>4.112918698000001</c:v>
                </c:pt>
                <c:pt idx="218">
                  <c:v>3.983074264999999</c:v>
                </c:pt>
                <c:pt idx="219">
                  <c:v>3.853229832000004</c:v>
                </c:pt>
                <c:pt idx="220">
                  <c:v>3.684783000000003</c:v>
                </c:pt>
                <c:pt idx="221">
                  <c:v>3.5549385670000007</c:v>
                </c:pt>
                <c:pt idx="222">
                  <c:v>3.298759010000005</c:v>
                </c:pt>
                <c:pt idx="223">
                  <c:v>3.084691161000002</c:v>
                </c:pt>
                <c:pt idx="224">
                  <c:v>2.8706233120000064</c:v>
                </c:pt>
                <c:pt idx="225">
                  <c:v>2.6565554630000037</c:v>
                </c:pt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9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13</xdr:row>
      <xdr:rowOff>0</xdr:rowOff>
    </xdr:from>
    <xdr:to>
      <xdr:col>5</xdr:col>
      <xdr:colOff>352425</xdr:colOff>
      <xdr:row>13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29000" y="2105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295275</xdr:colOff>
      <xdr:row>14</xdr:row>
      <xdr:rowOff>0</xdr:rowOff>
    </xdr:from>
    <xdr:to>
      <xdr:col>1</xdr:col>
      <xdr:colOff>295275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028700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142875</xdr:rowOff>
    </xdr:from>
    <xdr:to>
      <xdr:col>5</xdr:col>
      <xdr:colOff>161925</xdr:colOff>
      <xdr:row>25</xdr:row>
      <xdr:rowOff>19050</xdr:rowOff>
    </xdr:to>
    <xdr:sp>
      <xdr:nvSpPr>
        <xdr:cNvPr id="4" name="Line 3"/>
        <xdr:cNvSpPr>
          <a:spLocks/>
        </xdr:cNvSpPr>
      </xdr:nvSpPr>
      <xdr:spPr>
        <a:xfrm>
          <a:off x="3619500" y="2247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28575</xdr:rowOff>
    </xdr:from>
    <xdr:to>
      <xdr:col>1</xdr:col>
      <xdr:colOff>485775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3820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82</v>
      </c>
      <c r="C1" t="s">
        <v>83</v>
      </c>
    </row>
    <row r="2" ht="12.75">
      <c r="C2" t="s">
        <v>84</v>
      </c>
    </row>
    <row r="3" ht="12.75">
      <c r="C3" t="s">
        <v>94</v>
      </c>
    </row>
    <row r="4" ht="12.75">
      <c r="C4" t="s">
        <v>91</v>
      </c>
    </row>
    <row r="5" ht="12.75">
      <c r="C5" t="s">
        <v>67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6" t="s">
        <v>85</v>
      </c>
    </row>
    <row r="11" spans="9:10" ht="12.75">
      <c r="I11" t="s">
        <v>16</v>
      </c>
      <c r="J11" t="s">
        <v>86</v>
      </c>
    </row>
    <row r="12" spans="9:10" ht="12.75">
      <c r="I12" t="s">
        <v>17</v>
      </c>
      <c r="J12" t="s">
        <v>87</v>
      </c>
    </row>
    <row r="13" spans="11:19" ht="12.75">
      <c r="K13" t="s">
        <v>8</v>
      </c>
      <c r="N13" t="s">
        <v>47</v>
      </c>
      <c r="P13" t="s">
        <v>68</v>
      </c>
      <c r="R13">
        <v>1.24</v>
      </c>
      <c r="S13" t="s">
        <v>48</v>
      </c>
    </row>
    <row r="14" spans="9:18" ht="12.75">
      <c r="I14" t="s">
        <v>20</v>
      </c>
      <c r="J14">
        <v>0.768</v>
      </c>
      <c r="K14">
        <v>1.903</v>
      </c>
      <c r="L14">
        <v>1.933</v>
      </c>
      <c r="M14">
        <v>1.905</v>
      </c>
      <c r="N14" s="1">
        <f>SUM(J14:M14)</f>
        <v>6.509</v>
      </c>
      <c r="O14" t="s">
        <v>13</v>
      </c>
      <c r="P14" t="s">
        <v>8</v>
      </c>
      <c r="R14" t="s">
        <v>79</v>
      </c>
    </row>
    <row r="15" spans="9:16" ht="12.75">
      <c r="I15" t="s">
        <v>18</v>
      </c>
      <c r="J15">
        <v>1.15</v>
      </c>
      <c r="K15">
        <v>1.15</v>
      </c>
      <c r="L15">
        <v>1.15</v>
      </c>
      <c r="M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0.5</v>
      </c>
      <c r="K16">
        <v>0.399</v>
      </c>
      <c r="L16">
        <v>0.399</v>
      </c>
      <c r="M16">
        <v>0.399</v>
      </c>
      <c r="N16" s="1">
        <f>AVERAGE(K16:M16)</f>
        <v>0.399</v>
      </c>
      <c r="O16" t="s">
        <v>59</v>
      </c>
    </row>
    <row r="17" spans="9:16" ht="12.75">
      <c r="I17" t="s">
        <v>56</v>
      </c>
      <c r="J17">
        <v>19</v>
      </c>
      <c r="K17">
        <v>51.1</v>
      </c>
      <c r="L17">
        <v>52.4</v>
      </c>
      <c r="M17">
        <v>51.9</v>
      </c>
      <c r="N17" s="1">
        <f>SUM(J17:M17)</f>
        <v>174.4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0.32499999999999996</v>
      </c>
      <c r="K18">
        <f>(K15-K16)/2</f>
        <v>0.37549999999999994</v>
      </c>
      <c r="L18">
        <f>(L15-L16)/2</f>
        <v>0.37549999999999994</v>
      </c>
      <c r="M18">
        <f>(M15-M16)/2</f>
        <v>0.37549999999999994</v>
      </c>
      <c r="N18" s="1">
        <f>AVERAGE(J18:L18)</f>
        <v>0.35866666666666663</v>
      </c>
      <c r="O18" t="s">
        <v>13</v>
      </c>
    </row>
    <row r="19" spans="9:16" ht="12.75">
      <c r="I19" t="s">
        <v>46</v>
      </c>
      <c r="J19">
        <f>J17-(R13*J14)</f>
        <v>18.04768</v>
      </c>
      <c r="K19">
        <f>K17-(R13*K14)</f>
        <v>48.74028</v>
      </c>
      <c r="L19">
        <f>L17-(R13*L14)</f>
        <v>50.00308</v>
      </c>
      <c r="M19">
        <f>M17-(R13*M14)</f>
        <v>49.5378</v>
      </c>
      <c r="N19" s="1">
        <v>165.57</v>
      </c>
      <c r="O19" t="s">
        <v>26</v>
      </c>
      <c r="P19" t="s">
        <v>89</v>
      </c>
    </row>
    <row r="20" ht="12.75">
      <c r="P20" t="s">
        <v>90</v>
      </c>
    </row>
    <row r="21" ht="12.75">
      <c r="I21" t="s">
        <v>11</v>
      </c>
    </row>
    <row r="22" spans="9:12" ht="12.75">
      <c r="I22" t="s">
        <v>21</v>
      </c>
      <c r="J22" s="1">
        <v>0.281</v>
      </c>
      <c r="K22" t="s">
        <v>13</v>
      </c>
      <c r="L22" t="s">
        <v>88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43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249</v>
      </c>
      <c r="K27">
        <v>875</v>
      </c>
      <c r="L27" t="s">
        <v>57</v>
      </c>
      <c r="N27" t="s">
        <v>49</v>
      </c>
    </row>
    <row r="28" spans="9:15" ht="12.75">
      <c r="I28" t="s">
        <v>24</v>
      </c>
      <c r="J28">
        <v>273</v>
      </c>
      <c r="K28">
        <v>1000</v>
      </c>
      <c r="N28" t="s">
        <v>37</v>
      </c>
      <c r="O28">
        <f>((J22/2)^2)*PI()</f>
        <v>0.062015824380025925</v>
      </c>
    </row>
    <row r="29" spans="9:15" ht="12.75">
      <c r="I29" t="s">
        <v>12</v>
      </c>
      <c r="J29">
        <v>204</v>
      </c>
      <c r="K29">
        <v>625</v>
      </c>
      <c r="L29" t="s">
        <v>8</v>
      </c>
      <c r="N29" t="s">
        <v>39</v>
      </c>
      <c r="O29">
        <f>C32/O28</f>
        <v>1677.8706201076302</v>
      </c>
    </row>
    <row r="30" spans="9:14" ht="12.75">
      <c r="I30" t="s">
        <v>40</v>
      </c>
      <c r="J30">
        <f>(N18/C34)</f>
        <v>0.4808938547486033</v>
      </c>
      <c r="K30" t="s">
        <v>42</v>
      </c>
      <c r="N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104.054529709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AVERAGE(Data!B30:B209)</f>
        <v>62.732361859206684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(209-30)/240</f>
        <v>0.7458333333333333</v>
      </c>
      <c r="D34" t="s">
        <v>35</v>
      </c>
      <c r="H34" t="s">
        <v>69</v>
      </c>
    </row>
    <row r="35" spans="1:8" ht="12.75">
      <c r="A35" t="s">
        <v>3</v>
      </c>
      <c r="C35" s="2">
        <f>((SUM(Data!B30:B209))/240)</f>
        <v>47.04927139440501</v>
      </c>
      <c r="D35" t="s">
        <v>4</v>
      </c>
      <c r="F35" t="s">
        <v>8</v>
      </c>
      <c r="H35" t="s">
        <v>80</v>
      </c>
    </row>
    <row r="36" spans="3:9" ht="12.75">
      <c r="C36" s="2">
        <f>C35*4.448</f>
        <v>209.2751591623135</v>
      </c>
      <c r="D36" t="s">
        <v>5</v>
      </c>
      <c r="H36" t="s">
        <v>81</v>
      </c>
      <c r="I36" s="4"/>
    </row>
    <row r="37" spans="1:8" ht="12.75">
      <c r="A37" t="s">
        <v>6</v>
      </c>
      <c r="C37" s="1">
        <f>N19/1000</f>
        <v>0.16557</v>
      </c>
      <c r="D37" t="s">
        <v>55</v>
      </c>
      <c r="H37" t="s">
        <v>95</v>
      </c>
    </row>
    <row r="38" spans="1:8" ht="12.75">
      <c r="A38" t="s">
        <v>8</v>
      </c>
      <c r="C38" s="4">
        <f>C37/453.54*1000</f>
        <v>0.3650615160735547</v>
      </c>
      <c r="D38" t="s">
        <v>9</v>
      </c>
      <c r="H38" t="s">
        <v>28</v>
      </c>
    </row>
    <row r="39" spans="1:4" ht="12.75">
      <c r="A39" t="s">
        <v>7</v>
      </c>
      <c r="C39" s="2">
        <f>(C36/C37)/9.8</f>
        <v>128.9763126036546</v>
      </c>
      <c r="D39" t="s">
        <v>1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0.001</v>
      </c>
    </row>
    <row r="42" spans="8:12" ht="12.75">
      <c r="H42">
        <v>3.15</v>
      </c>
      <c r="I42" s="4">
        <v>0.094</v>
      </c>
      <c r="J42">
        <f aca="true" t="shared" si="0" ref="J42:J48">(I42)/H42</f>
        <v>0.029841269841269842</v>
      </c>
      <c r="K42">
        <f aca="true" t="shared" si="1" ref="K42:K51">1/J42</f>
        <v>33.51063829787234</v>
      </c>
      <c r="L42">
        <f>1/((I42-I41)/H42)</f>
        <v>33.87096774193548</v>
      </c>
    </row>
    <row r="43" spans="8:12" ht="12.75">
      <c r="H43">
        <v>13.15</v>
      </c>
      <c r="I43" s="4">
        <v>0.381</v>
      </c>
      <c r="J43">
        <f t="shared" si="0"/>
        <v>0.02897338403041825</v>
      </c>
      <c r="K43">
        <f t="shared" si="1"/>
        <v>34.51443569553806</v>
      </c>
      <c r="L43">
        <f>1/((I43-I41)/H43)</f>
        <v>34.60526315789474</v>
      </c>
    </row>
    <row r="44" spans="1:12" ht="12.75">
      <c r="A44" t="s">
        <v>33</v>
      </c>
      <c r="H44">
        <v>23.15</v>
      </c>
      <c r="I44" s="4">
        <v>0.682</v>
      </c>
      <c r="J44">
        <f t="shared" si="0"/>
        <v>0.02946004319654428</v>
      </c>
      <c r="K44">
        <f t="shared" si="1"/>
        <v>33.94428152492668</v>
      </c>
      <c r="L44">
        <f>1/((I44-I41)/H44)</f>
        <v>33.99412628487518</v>
      </c>
    </row>
    <row r="45" spans="1:12" ht="12.75">
      <c r="A45" t="s">
        <v>36</v>
      </c>
      <c r="H45">
        <v>33.15</v>
      </c>
      <c r="I45" s="4">
        <v>0.95</v>
      </c>
      <c r="J45">
        <f t="shared" si="0"/>
        <v>0.02865761689291101</v>
      </c>
      <c r="K45">
        <f t="shared" si="1"/>
        <v>34.89473684210527</v>
      </c>
      <c r="L45">
        <f>1/((I45-I41)/H45)</f>
        <v>34.93150684931507</v>
      </c>
    </row>
    <row r="46" spans="1:12" ht="12.75">
      <c r="A46" t="s">
        <v>8</v>
      </c>
      <c r="H46">
        <v>43.15</v>
      </c>
      <c r="I46" s="4">
        <v>1.212</v>
      </c>
      <c r="J46">
        <f t="shared" si="0"/>
        <v>0.028088064889918888</v>
      </c>
      <c r="K46">
        <f t="shared" si="1"/>
        <v>35.602310231023104</v>
      </c>
      <c r="L46">
        <f>1/((I46-I41)/H46)</f>
        <v>35.63170933113129</v>
      </c>
    </row>
    <row r="47" spans="1:12" ht="12.75">
      <c r="A47" t="s">
        <v>8</v>
      </c>
      <c r="G47" t="s">
        <v>8</v>
      </c>
      <c r="H47">
        <v>53.15</v>
      </c>
      <c r="I47" s="4">
        <v>1.493</v>
      </c>
      <c r="J47">
        <f t="shared" si="0"/>
        <v>0.028090310442144877</v>
      </c>
      <c r="K47">
        <f t="shared" si="1"/>
        <v>35.599464166108504</v>
      </c>
      <c r="L47">
        <f>1/((I47-I41)/H47)</f>
        <v>35.623324396782834</v>
      </c>
    </row>
    <row r="48" spans="8:12" ht="12.75">
      <c r="H48">
        <v>63.15</v>
      </c>
      <c r="I48" s="4">
        <v>1.708</v>
      </c>
      <c r="J48">
        <f t="shared" si="0"/>
        <v>0.02704671417260491</v>
      </c>
      <c r="K48">
        <f t="shared" si="1"/>
        <v>36.97306791569087</v>
      </c>
      <c r="L48">
        <f>1/((I48-I41)/H48)</f>
        <v>36.99472759226713</v>
      </c>
    </row>
    <row r="49" spans="8:12" ht="12.75">
      <c r="H49">
        <v>73.15</v>
      </c>
      <c r="I49" s="4">
        <v>1.947</v>
      </c>
      <c r="J49">
        <f>(I49)/H49</f>
        <v>0.02661654135338346</v>
      </c>
      <c r="K49">
        <f t="shared" si="1"/>
        <v>37.570621468926554</v>
      </c>
      <c r="L49">
        <f>1/((I49-I41)/H49)</f>
        <v>37.589928057553955</v>
      </c>
    </row>
    <row r="50" spans="1:12" ht="12.75">
      <c r="A50" t="s">
        <v>60</v>
      </c>
      <c r="H50">
        <v>83.15</v>
      </c>
      <c r="I50" s="4">
        <v>2.224</v>
      </c>
      <c r="J50">
        <f>(I50)/H50</f>
        <v>0.026746843054720384</v>
      </c>
      <c r="K50">
        <f t="shared" si="1"/>
        <v>37.38758992805756</v>
      </c>
      <c r="L50">
        <f>1/((I50-I41)/H50)</f>
        <v>37.404408457040034</v>
      </c>
    </row>
    <row r="51" spans="1:12" ht="12.75">
      <c r="A51" t="s">
        <v>61</v>
      </c>
      <c r="B51">
        <v>2.963</v>
      </c>
      <c r="C51" t="s">
        <v>64</v>
      </c>
      <c r="D51">
        <f>B52-B51</f>
        <v>0.6200000000000001</v>
      </c>
      <c r="E51" t="s">
        <v>65</v>
      </c>
      <c r="H51">
        <v>93.15</v>
      </c>
      <c r="I51" s="4">
        <v>2.747</v>
      </c>
      <c r="J51">
        <f>(I51)/H51</f>
        <v>0.02949006977992485</v>
      </c>
      <c r="K51">
        <f t="shared" si="1"/>
        <v>33.909719694211866</v>
      </c>
      <c r="L51">
        <f>1/((I51-I41)/H51)</f>
        <v>33.92206846321923</v>
      </c>
    </row>
    <row r="52" spans="1:12" ht="12.75">
      <c r="A52" t="s">
        <v>62</v>
      </c>
      <c r="B52">
        <v>3.583</v>
      </c>
      <c r="H52" t="s">
        <v>96</v>
      </c>
      <c r="I52" t="s">
        <v>8</v>
      </c>
      <c r="J52">
        <f>AVERAGE(J44:J50)</f>
        <v>0.027815162000318257</v>
      </c>
      <c r="K52">
        <f>AVERAGE(K44:K51)</f>
        <v>35.7352239713813</v>
      </c>
      <c r="L52">
        <f>AVERAGE(L42:L48)</f>
        <v>35.093089336314534</v>
      </c>
    </row>
    <row r="53" spans="1:5" ht="12.75">
      <c r="A53" t="s">
        <v>63</v>
      </c>
      <c r="B53">
        <v>4.341</v>
      </c>
      <c r="C53" t="s">
        <v>0</v>
      </c>
      <c r="D53">
        <f>B53-B52</f>
        <v>0.758</v>
      </c>
      <c r="E53" t="s">
        <v>65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66</v>
      </c>
    </row>
    <row r="2" ht="12.75">
      <c r="A2" t="s">
        <v>92</v>
      </c>
    </row>
    <row r="3" ht="12.75">
      <c r="A3" t="s">
        <v>93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-1.405</v>
      </c>
      <c r="B10" s="1">
        <f>(A10*35.09309)+49.3058</f>
        <v>8.550000003992864E-06</v>
      </c>
      <c r="D10" s="2">
        <f>MAX(B10:B384)</f>
        <v>104.054529709</v>
      </c>
      <c r="E10">
        <f>D10/10</f>
        <v>10.405452970899999</v>
      </c>
    </row>
    <row r="11" spans="1:2" ht="12.75">
      <c r="A11" s="1">
        <v>-1.4038</v>
      </c>
      <c r="B11" s="1">
        <f aca="true" t="shared" si="0" ref="B11:B74">(A11*35.09309)+49.3058</f>
        <v>0.042120258000004185</v>
      </c>
    </row>
    <row r="12" spans="1:2" ht="12.75">
      <c r="A12" s="1">
        <v>-1.4026</v>
      </c>
      <c r="B12" s="1">
        <f t="shared" si="0"/>
        <v>0.08423196599999727</v>
      </c>
    </row>
    <row r="13" spans="1:4" ht="12.75">
      <c r="A13" s="1">
        <v>-1.4038</v>
      </c>
      <c r="B13" s="1">
        <f t="shared" si="0"/>
        <v>0.042120258000004185</v>
      </c>
      <c r="D13" t="s">
        <v>8</v>
      </c>
    </row>
    <row r="14" spans="1:4" ht="12.75">
      <c r="A14" s="1">
        <v>-1.4038</v>
      </c>
      <c r="B14" s="1">
        <f t="shared" si="0"/>
        <v>0.042120258000004185</v>
      </c>
      <c r="D14" t="s">
        <v>8</v>
      </c>
    </row>
    <row r="15" spans="1:4" ht="12.75">
      <c r="A15" s="1">
        <v>-1.4075</v>
      </c>
      <c r="B15" s="1">
        <f t="shared" si="0"/>
        <v>-0.08772417499999818</v>
      </c>
      <c r="D15" t="s">
        <v>8</v>
      </c>
    </row>
    <row r="16" spans="1:2" ht="12.75">
      <c r="A16" s="1">
        <v>-1.4087</v>
      </c>
      <c r="B16" s="1">
        <f t="shared" si="0"/>
        <v>-0.12983588299999838</v>
      </c>
    </row>
    <row r="17" spans="1:2" ht="12.75">
      <c r="A17" s="1">
        <v>-1.405</v>
      </c>
      <c r="B17" s="1">
        <f t="shared" si="0"/>
        <v>8.550000003992864E-06</v>
      </c>
    </row>
    <row r="18" spans="1:2" ht="12.75">
      <c r="A18" s="1">
        <v>-1.4026</v>
      </c>
      <c r="B18" s="1">
        <f t="shared" si="0"/>
        <v>0.08423196599999727</v>
      </c>
    </row>
    <row r="19" spans="1:2" ht="12.75">
      <c r="A19" s="1">
        <v>-1.4026</v>
      </c>
      <c r="B19" s="1">
        <f t="shared" si="0"/>
        <v>0.08423196599999727</v>
      </c>
    </row>
    <row r="20" spans="1:2" ht="12.75">
      <c r="A20" s="1">
        <v>-1.4075</v>
      </c>
      <c r="B20" s="1">
        <f t="shared" si="0"/>
        <v>-0.08772417499999818</v>
      </c>
    </row>
    <row r="21" spans="1:2" ht="12.75">
      <c r="A21" s="1">
        <v>-1.3867</v>
      </c>
      <c r="B21" s="1">
        <f t="shared" si="0"/>
        <v>0.642212096999998</v>
      </c>
    </row>
    <row r="22" spans="1:2" ht="12.75">
      <c r="A22" s="1">
        <v>-1.3879</v>
      </c>
      <c r="B22" s="1">
        <f t="shared" si="0"/>
        <v>0.600100389000005</v>
      </c>
    </row>
    <row r="23" spans="1:2" ht="12.75">
      <c r="A23" s="1">
        <v>-1.3867</v>
      </c>
      <c r="B23" s="1">
        <f t="shared" si="0"/>
        <v>0.642212096999998</v>
      </c>
    </row>
    <row r="24" spans="1:2" ht="12.75">
      <c r="A24" s="1">
        <v>-1.3843</v>
      </c>
      <c r="B24" s="1">
        <f t="shared" si="0"/>
        <v>0.7264355129999984</v>
      </c>
    </row>
    <row r="25" spans="1:2" ht="12.75">
      <c r="A25" s="1">
        <v>-1.377</v>
      </c>
      <c r="B25" s="1">
        <f t="shared" si="0"/>
        <v>0.9826150700000014</v>
      </c>
    </row>
    <row r="26" spans="1:2" ht="12.75">
      <c r="A26" s="1">
        <v>-1.3647</v>
      </c>
      <c r="B26" s="1">
        <f t="shared" si="0"/>
        <v>1.4142600770000016</v>
      </c>
    </row>
    <row r="27" spans="1:2" ht="12.75">
      <c r="A27" s="1">
        <v>-1.3245</v>
      </c>
      <c r="B27" s="1">
        <f t="shared" si="0"/>
        <v>2.8250022950000044</v>
      </c>
    </row>
    <row r="28" spans="1:2" ht="12.75">
      <c r="A28" s="1">
        <v>-1.2573</v>
      </c>
      <c r="B28" s="1">
        <f t="shared" si="0"/>
        <v>5.183257943000001</v>
      </c>
    </row>
    <row r="29" spans="1:2" ht="12.75">
      <c r="A29" s="1">
        <v>-1.2036</v>
      </c>
      <c r="B29" s="1">
        <f t="shared" si="0"/>
        <v>7.067756876000004</v>
      </c>
    </row>
    <row r="30" spans="1:3" ht="12.75">
      <c r="A30" s="1">
        <v>-1.1145</v>
      </c>
      <c r="B30" s="1">
        <f t="shared" si="0"/>
        <v>10.194551195000003</v>
      </c>
      <c r="C30" t="s">
        <v>53</v>
      </c>
    </row>
    <row r="31" spans="1:2" ht="12.75">
      <c r="A31" s="1">
        <v>-1.0229</v>
      </c>
      <c r="B31" s="1">
        <f t="shared" si="0"/>
        <v>13.409078239000003</v>
      </c>
    </row>
    <row r="32" spans="1:2" ht="12.75">
      <c r="A32" s="1">
        <v>-0.95215</v>
      </c>
      <c r="B32" s="1">
        <f t="shared" si="0"/>
        <v>15.891914356500003</v>
      </c>
    </row>
    <row r="33" spans="1:2" ht="12.75">
      <c r="A33" s="1">
        <v>-0.85205</v>
      </c>
      <c r="B33" s="1">
        <f t="shared" si="0"/>
        <v>19.404732665500003</v>
      </c>
    </row>
    <row r="34" spans="1:2" ht="12.75">
      <c r="A34" s="1">
        <v>-0.71411</v>
      </c>
      <c r="B34" s="1">
        <f t="shared" si="0"/>
        <v>24.2454735001</v>
      </c>
    </row>
    <row r="35" spans="1:2" ht="12.75">
      <c r="A35" s="1">
        <v>-0.54443</v>
      </c>
      <c r="B35" s="1">
        <f t="shared" si="0"/>
        <v>30.200069011300002</v>
      </c>
    </row>
    <row r="36" spans="1:2" ht="12.75">
      <c r="A36" s="1">
        <v>-0.37842</v>
      </c>
      <c r="B36" s="1">
        <f t="shared" si="0"/>
        <v>36.0258728822</v>
      </c>
    </row>
    <row r="37" spans="1:2" ht="12.75">
      <c r="A37" s="1">
        <v>-0.2063</v>
      </c>
      <c r="B37" s="1">
        <f t="shared" si="0"/>
        <v>42.066095532999995</v>
      </c>
    </row>
    <row r="38" spans="1:2" ht="12.75">
      <c r="A38" s="1">
        <v>-0.042725</v>
      </c>
      <c r="B38" s="1">
        <f t="shared" si="0"/>
        <v>47.80644772975</v>
      </c>
    </row>
    <row r="39" spans="1:2" ht="12.75">
      <c r="A39" s="1">
        <v>0.11841</v>
      </c>
      <c r="B39" s="1">
        <f t="shared" si="0"/>
        <v>53.46117278689999</v>
      </c>
    </row>
    <row r="40" spans="1:2" ht="12.75">
      <c r="A40" s="1">
        <v>0.26978</v>
      </c>
      <c r="B40" s="1">
        <f t="shared" si="0"/>
        <v>58.7732138202</v>
      </c>
    </row>
    <row r="41" spans="1:2" ht="12.75">
      <c r="A41" s="1">
        <v>0.39551</v>
      </c>
      <c r="B41" s="1">
        <f t="shared" si="0"/>
        <v>63.18546802589999</v>
      </c>
    </row>
    <row r="42" spans="1:2" ht="12.75">
      <c r="A42" s="1">
        <v>0.50903</v>
      </c>
      <c r="B42" s="1">
        <f t="shared" si="0"/>
        <v>67.1692356027</v>
      </c>
    </row>
    <row r="43" spans="1:2" ht="12.75">
      <c r="A43" s="1">
        <v>0.62012</v>
      </c>
      <c r="B43" s="1">
        <f t="shared" si="0"/>
        <v>71.0677269708</v>
      </c>
    </row>
    <row r="44" spans="1:2" ht="12.75">
      <c r="A44" s="1">
        <v>0.75562</v>
      </c>
      <c r="B44" s="1">
        <f t="shared" si="0"/>
        <v>75.82284066579999</v>
      </c>
    </row>
    <row r="45" spans="1:2" ht="12.75">
      <c r="A45" s="1">
        <v>0.79346</v>
      </c>
      <c r="B45" s="1">
        <f t="shared" si="0"/>
        <v>77.15076319139999</v>
      </c>
    </row>
    <row r="46" spans="1:2" ht="12.75">
      <c r="A46" s="1">
        <v>0.896</v>
      </c>
      <c r="B46" s="1">
        <f t="shared" si="0"/>
        <v>80.74920863999999</v>
      </c>
    </row>
    <row r="47" spans="1:2" ht="12.75">
      <c r="A47" s="1">
        <v>0.979</v>
      </c>
      <c r="B47" s="1">
        <f t="shared" si="0"/>
        <v>83.66193511</v>
      </c>
    </row>
    <row r="48" spans="1:2" ht="12.75">
      <c r="A48" s="1">
        <v>1.0254</v>
      </c>
      <c r="B48" s="1">
        <f t="shared" si="0"/>
        <v>85.290254486</v>
      </c>
    </row>
    <row r="49" spans="1:2" ht="12.75">
      <c r="A49" s="1">
        <v>1.062</v>
      </c>
      <c r="B49" s="1">
        <f t="shared" si="0"/>
        <v>86.57466158</v>
      </c>
    </row>
    <row r="50" spans="1:2" ht="12.75">
      <c r="A50" s="1">
        <v>1.1072</v>
      </c>
      <c r="B50" s="1">
        <f t="shared" si="0"/>
        <v>88.16086924799998</v>
      </c>
    </row>
    <row r="51" spans="1:2" ht="12.75">
      <c r="A51" s="1">
        <v>1.1353</v>
      </c>
      <c r="B51" s="1">
        <f t="shared" si="0"/>
        <v>89.146985077</v>
      </c>
    </row>
    <row r="52" spans="1:2" ht="12.75">
      <c r="A52" s="1">
        <v>1.189</v>
      </c>
      <c r="B52" s="1">
        <f t="shared" si="0"/>
        <v>91.03148400999999</v>
      </c>
    </row>
    <row r="53" spans="1:2" ht="12.75">
      <c r="A53" s="1">
        <v>1.1963</v>
      </c>
      <c r="B53" s="1">
        <f t="shared" si="0"/>
        <v>91.28766356699998</v>
      </c>
    </row>
    <row r="54" spans="1:2" ht="12.75">
      <c r="A54" s="1">
        <v>1.2219</v>
      </c>
      <c r="B54" s="1">
        <f t="shared" si="0"/>
        <v>92.18604667099999</v>
      </c>
    </row>
    <row r="55" spans="1:2" ht="12.75">
      <c r="A55" s="1">
        <v>1.2708</v>
      </c>
      <c r="B55" s="1">
        <f t="shared" si="0"/>
        <v>93.90209877199999</v>
      </c>
    </row>
    <row r="56" spans="1:2" ht="12.75">
      <c r="A56" s="1">
        <v>1.2866</v>
      </c>
      <c r="B56" s="1">
        <f t="shared" si="0"/>
        <v>94.456569594</v>
      </c>
    </row>
    <row r="57" spans="1:2" ht="12.75">
      <c r="A57" s="1">
        <v>1.2988</v>
      </c>
      <c r="B57" s="1">
        <f t="shared" si="0"/>
        <v>94.88470529199999</v>
      </c>
    </row>
    <row r="58" spans="1:2" ht="12.75">
      <c r="A58" s="1">
        <v>1.3123</v>
      </c>
      <c r="B58" s="1">
        <f t="shared" si="0"/>
        <v>95.35846200699999</v>
      </c>
    </row>
    <row r="59" spans="1:2" ht="12.75">
      <c r="A59" s="1">
        <v>1.3232</v>
      </c>
      <c r="B59" s="1">
        <f t="shared" si="0"/>
        <v>95.74097668799999</v>
      </c>
    </row>
    <row r="60" spans="1:2" ht="12.75">
      <c r="A60" s="1">
        <v>1.3281</v>
      </c>
      <c r="B60" s="1">
        <f t="shared" si="0"/>
        <v>95.912932829</v>
      </c>
    </row>
    <row r="61" spans="1:2" ht="12.75">
      <c r="A61" s="1">
        <v>1.3342</v>
      </c>
      <c r="B61" s="1">
        <f t="shared" si="0"/>
        <v>96.127000678</v>
      </c>
    </row>
    <row r="62" spans="1:2" ht="12.75">
      <c r="A62" s="1">
        <v>1.3379</v>
      </c>
      <c r="B62" s="1">
        <f t="shared" si="0"/>
        <v>96.25684511099999</v>
      </c>
    </row>
    <row r="63" spans="1:2" ht="12.75">
      <c r="A63" s="1">
        <v>1.3428</v>
      </c>
      <c r="B63" s="1">
        <f t="shared" si="0"/>
        <v>96.428801252</v>
      </c>
    </row>
    <row r="64" spans="1:2" ht="12.75">
      <c r="A64" s="1">
        <v>1.3403</v>
      </c>
      <c r="B64" s="1">
        <f t="shared" si="0"/>
        <v>96.341068527</v>
      </c>
    </row>
    <row r="65" spans="1:2" ht="12.75">
      <c r="A65" s="1">
        <v>1.3416</v>
      </c>
      <c r="B65" s="1">
        <f t="shared" si="0"/>
        <v>96.38668954399999</v>
      </c>
    </row>
    <row r="66" spans="1:2" ht="12.75">
      <c r="A66" s="1">
        <v>1.3416</v>
      </c>
      <c r="B66" s="1">
        <f t="shared" si="0"/>
        <v>96.38668954399999</v>
      </c>
    </row>
    <row r="67" spans="1:2" ht="12.75">
      <c r="A67" s="1">
        <v>1.3416</v>
      </c>
      <c r="B67" s="1">
        <f t="shared" si="0"/>
        <v>96.38668954399999</v>
      </c>
    </row>
    <row r="68" spans="1:2" ht="12.75">
      <c r="A68" s="1">
        <v>1.344</v>
      </c>
      <c r="B68" s="1">
        <f t="shared" si="0"/>
        <v>96.47091295999999</v>
      </c>
    </row>
    <row r="69" spans="1:2" ht="12.75">
      <c r="A69" s="1">
        <v>1.344</v>
      </c>
      <c r="B69" s="1">
        <f t="shared" si="0"/>
        <v>96.47091295999999</v>
      </c>
    </row>
    <row r="70" spans="1:2" ht="12.75">
      <c r="A70" s="1">
        <v>1.344</v>
      </c>
      <c r="B70" s="1">
        <f t="shared" si="0"/>
        <v>96.47091295999999</v>
      </c>
    </row>
    <row r="71" spans="1:2" ht="12.75">
      <c r="A71" s="1">
        <v>1.3464</v>
      </c>
      <c r="B71" s="1">
        <f t="shared" si="0"/>
        <v>96.555136376</v>
      </c>
    </row>
    <row r="72" spans="1:2" ht="12.75">
      <c r="A72" s="1">
        <v>1.3477</v>
      </c>
      <c r="B72" s="1">
        <f t="shared" si="0"/>
        <v>96.60075739299998</v>
      </c>
    </row>
    <row r="73" spans="1:2" ht="12.75">
      <c r="A73" s="1">
        <v>1.3513</v>
      </c>
      <c r="B73" s="1">
        <f t="shared" si="0"/>
        <v>96.72709251699999</v>
      </c>
    </row>
    <row r="74" spans="1:2" ht="12.75">
      <c r="A74" s="1">
        <v>1.355</v>
      </c>
      <c r="B74" s="1">
        <f t="shared" si="0"/>
        <v>96.85693694999999</v>
      </c>
    </row>
    <row r="75" spans="1:2" ht="12.75">
      <c r="A75" s="1">
        <v>1.3599</v>
      </c>
      <c r="B75" s="1">
        <f aca="true" t="shared" si="1" ref="B75:B138">(A75*35.09309)+49.3058</f>
        <v>97.028893091</v>
      </c>
    </row>
    <row r="76" spans="1:2" ht="12.75">
      <c r="A76" s="1">
        <v>1.3684</v>
      </c>
      <c r="B76" s="1">
        <f t="shared" si="1"/>
        <v>97.327184356</v>
      </c>
    </row>
    <row r="77" spans="1:2" ht="12.75">
      <c r="A77" s="1">
        <v>1.3757</v>
      </c>
      <c r="B77" s="1">
        <f t="shared" si="1"/>
        <v>97.583363913</v>
      </c>
    </row>
    <row r="78" spans="1:2" ht="12.75">
      <c r="A78" s="1">
        <v>1.3867</v>
      </c>
      <c r="B78" s="1">
        <f t="shared" si="1"/>
        <v>97.969387903</v>
      </c>
    </row>
    <row r="79" spans="1:2" ht="12.75">
      <c r="A79" s="1">
        <v>1.3989</v>
      </c>
      <c r="B79" s="1">
        <f t="shared" si="1"/>
        <v>98.39752360099999</v>
      </c>
    </row>
    <row r="80" spans="1:2" ht="12.75">
      <c r="A80" s="1">
        <v>1.4087</v>
      </c>
      <c r="B80" s="1">
        <f t="shared" si="1"/>
        <v>98.741435883</v>
      </c>
    </row>
    <row r="81" spans="1:2" ht="12.75">
      <c r="A81" s="1">
        <v>1.4185</v>
      </c>
      <c r="B81" s="1">
        <f t="shared" si="1"/>
        <v>99.085348165</v>
      </c>
    </row>
    <row r="82" spans="1:2" ht="12.75">
      <c r="A82" s="1">
        <v>1.427</v>
      </c>
      <c r="B82" s="1">
        <f t="shared" si="1"/>
        <v>99.38363942999999</v>
      </c>
    </row>
    <row r="83" spans="1:2" ht="12.75">
      <c r="A83" s="1">
        <v>1.4429</v>
      </c>
      <c r="B83" s="1">
        <f t="shared" si="1"/>
        <v>99.941619561</v>
      </c>
    </row>
    <row r="84" spans="1:2" ht="12.75">
      <c r="A84" s="1">
        <v>1.4551</v>
      </c>
      <c r="B84" s="1">
        <f t="shared" si="1"/>
        <v>100.36975525899999</v>
      </c>
    </row>
    <row r="85" spans="1:2" ht="12.75">
      <c r="A85" s="1">
        <v>1.4685</v>
      </c>
      <c r="B85" s="1">
        <f t="shared" si="1"/>
        <v>100.84000266499999</v>
      </c>
    </row>
    <row r="86" spans="1:2" ht="12.75">
      <c r="A86" s="1">
        <v>1.4807</v>
      </c>
      <c r="B86" s="1">
        <f t="shared" si="1"/>
        <v>101.26813836299999</v>
      </c>
    </row>
    <row r="87" spans="1:2" ht="12.75">
      <c r="A87" s="1">
        <v>1.4917</v>
      </c>
      <c r="B87" s="1">
        <f t="shared" si="1"/>
        <v>101.654162353</v>
      </c>
    </row>
    <row r="88" spans="1:2" ht="12.75">
      <c r="A88" s="1">
        <v>1.5002</v>
      </c>
      <c r="B88" s="1">
        <f t="shared" si="1"/>
        <v>101.95245361799999</v>
      </c>
    </row>
    <row r="89" spans="1:2" ht="12.75">
      <c r="A89" s="1">
        <v>1.5161</v>
      </c>
      <c r="B89" s="1">
        <f t="shared" si="1"/>
        <v>102.51043374899999</v>
      </c>
    </row>
    <row r="90" spans="1:2" ht="12.75">
      <c r="A90" s="1">
        <v>1.5222</v>
      </c>
      <c r="B90" s="1">
        <f t="shared" si="1"/>
        <v>102.72450159799999</v>
      </c>
    </row>
    <row r="91" spans="1:2" ht="12.75">
      <c r="A91" s="1">
        <v>1.5234</v>
      </c>
      <c r="B91" s="1">
        <f t="shared" si="1"/>
        <v>102.766613306</v>
      </c>
    </row>
    <row r="92" spans="1:2" ht="12.75">
      <c r="A92" s="1">
        <v>1.5259</v>
      </c>
      <c r="B92" s="1">
        <f t="shared" si="1"/>
        <v>102.85434603099999</v>
      </c>
    </row>
    <row r="93" spans="1:2" ht="12.75">
      <c r="A93" s="1">
        <v>1.5308</v>
      </c>
      <c r="B93" s="1">
        <f t="shared" si="1"/>
        <v>103.02630217199999</v>
      </c>
    </row>
    <row r="94" spans="1:2" ht="12.75">
      <c r="A94" s="1">
        <v>1.5369</v>
      </c>
      <c r="B94" s="1">
        <f t="shared" si="1"/>
        <v>103.24037002099999</v>
      </c>
    </row>
    <row r="95" spans="1:2" ht="12.75">
      <c r="A95" s="1">
        <v>1.543</v>
      </c>
      <c r="B95" s="1">
        <f t="shared" si="1"/>
        <v>103.45443786999999</v>
      </c>
    </row>
    <row r="96" spans="1:2" ht="12.75">
      <c r="A96" s="1">
        <v>1.5479</v>
      </c>
      <c r="B96" s="1">
        <f t="shared" si="1"/>
        <v>103.626394011</v>
      </c>
    </row>
    <row r="97" spans="1:2" ht="12.75">
      <c r="A97" s="1">
        <v>1.5515</v>
      </c>
      <c r="B97" s="1">
        <f t="shared" si="1"/>
        <v>103.752729135</v>
      </c>
    </row>
    <row r="98" spans="1:2" ht="12.75">
      <c r="A98" s="1">
        <v>1.5552</v>
      </c>
      <c r="B98" s="1">
        <f t="shared" si="1"/>
        <v>103.882573568</v>
      </c>
    </row>
    <row r="99" spans="1:3" ht="12.75">
      <c r="A99" s="1">
        <v>1.5576</v>
      </c>
      <c r="B99" s="1">
        <f t="shared" si="1"/>
        <v>103.966796984</v>
      </c>
      <c r="C99" t="s">
        <v>8</v>
      </c>
    </row>
    <row r="100" spans="1:2" ht="12.75">
      <c r="A100" s="1">
        <v>1.5588</v>
      </c>
      <c r="B100" s="1">
        <f t="shared" si="1"/>
        <v>104.00890869199999</v>
      </c>
    </row>
    <row r="101" spans="1:2" ht="12.75">
      <c r="A101" s="1">
        <v>1.5601</v>
      </c>
      <c r="B101" s="1">
        <f t="shared" si="1"/>
        <v>104.054529709</v>
      </c>
    </row>
    <row r="102" spans="1:2" ht="12.75">
      <c r="A102" s="1">
        <v>1.5601</v>
      </c>
      <c r="B102" s="1">
        <f t="shared" si="1"/>
        <v>104.054529709</v>
      </c>
    </row>
    <row r="103" spans="1:2" ht="12.75">
      <c r="A103" s="1">
        <v>1.5601</v>
      </c>
      <c r="B103" s="1">
        <f t="shared" si="1"/>
        <v>104.054529709</v>
      </c>
    </row>
    <row r="104" spans="1:2" ht="12.75">
      <c r="A104" s="1">
        <v>1.5576</v>
      </c>
      <c r="B104" s="1">
        <f t="shared" si="1"/>
        <v>103.966796984</v>
      </c>
    </row>
    <row r="105" spans="1:2" ht="12.75">
      <c r="A105" s="1">
        <v>1.5576</v>
      </c>
      <c r="B105" s="1">
        <f t="shared" si="1"/>
        <v>103.966796984</v>
      </c>
    </row>
    <row r="106" spans="1:2" ht="12.75">
      <c r="A106" s="1">
        <v>1.5552</v>
      </c>
      <c r="B106" s="1">
        <f t="shared" si="1"/>
        <v>103.882573568</v>
      </c>
    </row>
    <row r="107" spans="1:2" ht="12.75">
      <c r="A107" s="1">
        <v>1.5552</v>
      </c>
      <c r="B107" s="1">
        <f t="shared" si="1"/>
        <v>103.882573568</v>
      </c>
    </row>
    <row r="108" spans="1:2" ht="12.75">
      <c r="A108" s="1">
        <v>1.5527</v>
      </c>
      <c r="B108" s="1">
        <f t="shared" si="1"/>
        <v>103.79484084299999</v>
      </c>
    </row>
    <row r="109" spans="1:2" ht="12.75">
      <c r="A109" s="1">
        <v>1.5491</v>
      </c>
      <c r="B109" s="1">
        <f t="shared" si="1"/>
        <v>103.668505719</v>
      </c>
    </row>
    <row r="110" spans="1:2" ht="12.75">
      <c r="A110" s="1">
        <v>1.5442</v>
      </c>
      <c r="B110" s="1">
        <f t="shared" si="1"/>
        <v>103.49654957799999</v>
      </c>
    </row>
    <row r="111" spans="1:2" ht="12.75">
      <c r="A111" s="1">
        <v>1.5381</v>
      </c>
      <c r="B111" s="1">
        <f t="shared" si="1"/>
        <v>103.28248172899998</v>
      </c>
    </row>
    <row r="112" spans="1:2" ht="12.75">
      <c r="A112" s="1">
        <v>1.5295</v>
      </c>
      <c r="B112" s="1">
        <f t="shared" si="1"/>
        <v>102.98068115499998</v>
      </c>
    </row>
    <row r="113" spans="1:2" ht="12.75">
      <c r="A113" s="1">
        <v>1.5149</v>
      </c>
      <c r="B113" s="1">
        <f t="shared" si="1"/>
        <v>102.468322041</v>
      </c>
    </row>
    <row r="114" spans="1:2" ht="12.75">
      <c r="A114" s="1">
        <v>1.4966</v>
      </c>
      <c r="B114" s="1">
        <f t="shared" si="1"/>
        <v>101.82611849399999</v>
      </c>
    </row>
    <row r="115" spans="1:2" ht="12.75">
      <c r="A115" s="1">
        <v>1.4734</v>
      </c>
      <c r="B115" s="1">
        <f t="shared" si="1"/>
        <v>101.011958806</v>
      </c>
    </row>
    <row r="116" spans="1:2" ht="12.75">
      <c r="A116" s="1">
        <v>1.4404</v>
      </c>
      <c r="B116" s="1">
        <f t="shared" si="1"/>
        <v>99.85388683599999</v>
      </c>
    </row>
    <row r="117" spans="1:2" ht="12.75">
      <c r="A117" s="1">
        <v>1.2976</v>
      </c>
      <c r="B117" s="1">
        <f t="shared" si="1"/>
        <v>94.842593584</v>
      </c>
    </row>
    <row r="118" spans="1:2" ht="12.75">
      <c r="A118" s="1">
        <v>1.1646</v>
      </c>
      <c r="B118" s="1">
        <f t="shared" si="1"/>
        <v>90.175212614</v>
      </c>
    </row>
    <row r="119" spans="1:2" ht="12.75">
      <c r="A119" s="1">
        <v>1.0767</v>
      </c>
      <c r="B119" s="1">
        <f t="shared" si="1"/>
        <v>87.090530003</v>
      </c>
    </row>
    <row r="120" spans="1:2" ht="12.75">
      <c r="A120" s="1">
        <v>0.99243</v>
      </c>
      <c r="B120" s="1">
        <f t="shared" si="1"/>
        <v>84.1332353087</v>
      </c>
    </row>
    <row r="121" spans="1:2" ht="12.75">
      <c r="A121" s="1">
        <v>0.93262</v>
      </c>
      <c r="B121" s="1">
        <f t="shared" si="1"/>
        <v>82.03431759579999</v>
      </c>
    </row>
    <row r="122" spans="1:2" ht="12.75">
      <c r="A122" s="1">
        <v>0.84839</v>
      </c>
      <c r="B122" s="1">
        <f t="shared" si="1"/>
        <v>79.0784266251</v>
      </c>
    </row>
    <row r="123" spans="1:2" ht="12.75">
      <c r="A123" s="1">
        <v>0.79468</v>
      </c>
      <c r="B123" s="1">
        <f t="shared" si="1"/>
        <v>77.19357676119999</v>
      </c>
    </row>
    <row r="124" spans="1:2" ht="12.75">
      <c r="A124" s="1">
        <v>0.72998</v>
      </c>
      <c r="B124" s="1">
        <f t="shared" si="1"/>
        <v>74.92305383819999</v>
      </c>
    </row>
    <row r="125" spans="1:2" ht="12.75">
      <c r="A125" s="1">
        <v>0.68115</v>
      </c>
      <c r="B125" s="1">
        <f t="shared" si="1"/>
        <v>73.2094582535</v>
      </c>
    </row>
    <row r="126" spans="1:2" ht="12.75">
      <c r="A126" s="1">
        <v>0.6311</v>
      </c>
      <c r="B126" s="1">
        <f t="shared" si="1"/>
        <v>71.453049099</v>
      </c>
    </row>
    <row r="127" spans="1:2" ht="12.75">
      <c r="A127" s="1">
        <v>0.59692</v>
      </c>
      <c r="B127" s="1">
        <f t="shared" si="1"/>
        <v>70.25356728279999</v>
      </c>
    </row>
    <row r="128" spans="1:2" ht="12.75">
      <c r="A128" s="1">
        <v>0.52734</v>
      </c>
      <c r="B128" s="1">
        <f t="shared" si="1"/>
        <v>67.81179008059999</v>
      </c>
    </row>
    <row r="129" spans="1:2" ht="12.75">
      <c r="A129" s="1">
        <v>0.47241</v>
      </c>
      <c r="B129" s="1">
        <f t="shared" si="1"/>
        <v>65.8841266469</v>
      </c>
    </row>
    <row r="130" spans="1:2" ht="12.75">
      <c r="A130" s="1">
        <v>0.43945</v>
      </c>
      <c r="B130" s="1">
        <f t="shared" si="1"/>
        <v>64.7274584005</v>
      </c>
    </row>
    <row r="131" spans="1:2" ht="12.75">
      <c r="A131" s="1">
        <v>0.39063</v>
      </c>
      <c r="B131" s="1">
        <f t="shared" si="1"/>
        <v>63.014213746699994</v>
      </c>
    </row>
    <row r="132" spans="1:2" ht="12.75">
      <c r="A132" s="1">
        <v>0.35767</v>
      </c>
      <c r="B132" s="1">
        <f t="shared" si="1"/>
        <v>61.8575455003</v>
      </c>
    </row>
    <row r="133" spans="1:2" ht="12.75">
      <c r="A133" s="1">
        <v>0.31616</v>
      </c>
      <c r="B133" s="1">
        <f t="shared" si="1"/>
        <v>60.400831334399996</v>
      </c>
    </row>
    <row r="134" spans="1:2" ht="12.75">
      <c r="A134" s="1">
        <v>0.26733</v>
      </c>
      <c r="B134" s="1">
        <f t="shared" si="1"/>
        <v>58.687235749699994</v>
      </c>
    </row>
    <row r="135" spans="1:2" ht="12.75">
      <c r="A135" s="1">
        <v>0.22949</v>
      </c>
      <c r="B135" s="1">
        <f t="shared" si="1"/>
        <v>57.3593132241</v>
      </c>
    </row>
    <row r="136" spans="1:2" ht="12.75">
      <c r="A136" s="1">
        <v>0.19775</v>
      </c>
      <c r="B136" s="1">
        <f t="shared" si="1"/>
        <v>56.2454585475</v>
      </c>
    </row>
    <row r="137" spans="1:2" ht="12.75">
      <c r="A137" s="1">
        <v>0.16113</v>
      </c>
      <c r="B137" s="1">
        <f t="shared" si="1"/>
        <v>54.960349591699995</v>
      </c>
    </row>
    <row r="138" spans="1:2" ht="12.75">
      <c r="A138" s="1">
        <v>0.13062</v>
      </c>
      <c r="B138" s="1">
        <f t="shared" si="1"/>
        <v>53.8896594158</v>
      </c>
    </row>
    <row r="139" spans="1:2" ht="12.75">
      <c r="A139" s="1">
        <v>0.10132</v>
      </c>
      <c r="B139" s="1">
        <f aca="true" t="shared" si="2" ref="B139:B202">(A139*35.09309)+49.3058</f>
        <v>52.8614318788</v>
      </c>
    </row>
    <row r="140" spans="1:2" ht="12.75">
      <c r="A140" s="1">
        <v>0.084229</v>
      </c>
      <c r="B140" s="1">
        <f t="shared" si="2"/>
        <v>52.261655877609996</v>
      </c>
    </row>
    <row r="141" spans="1:2" ht="12.75">
      <c r="A141" s="1">
        <v>0.05127</v>
      </c>
      <c r="B141" s="1">
        <f t="shared" si="2"/>
        <v>51.1050227243</v>
      </c>
    </row>
    <row r="142" spans="1:2" ht="12.75">
      <c r="A142" s="1">
        <v>0.024414</v>
      </c>
      <c r="B142" s="1">
        <f t="shared" si="2"/>
        <v>50.16256269926</v>
      </c>
    </row>
    <row r="143" spans="1:2" ht="12.75">
      <c r="A143" s="1">
        <v>-0.0085449</v>
      </c>
      <c r="B143" s="1">
        <f t="shared" si="2"/>
        <v>49.005933055259</v>
      </c>
    </row>
    <row r="144" spans="1:2" ht="12.75">
      <c r="A144" s="1">
        <v>-0.0354</v>
      </c>
      <c r="B144" s="1">
        <f t="shared" si="2"/>
        <v>48.063504613999996</v>
      </c>
    </row>
    <row r="145" spans="1:2" ht="12.75">
      <c r="A145" s="1">
        <v>-0.054932</v>
      </c>
      <c r="B145" s="1">
        <f t="shared" si="2"/>
        <v>47.378066380119996</v>
      </c>
    </row>
    <row r="146" spans="1:2" ht="12.75">
      <c r="A146" s="1">
        <v>-0.08667</v>
      </c>
      <c r="B146" s="1">
        <f t="shared" si="2"/>
        <v>46.2642818897</v>
      </c>
    </row>
    <row r="147" spans="1:2" ht="12.75">
      <c r="A147" s="1">
        <v>-0.10132</v>
      </c>
      <c r="B147" s="1">
        <f t="shared" si="2"/>
        <v>45.7501681212</v>
      </c>
    </row>
    <row r="148" spans="1:2" ht="12.75">
      <c r="A148" s="1">
        <v>-0.13672</v>
      </c>
      <c r="B148" s="1">
        <f t="shared" si="2"/>
        <v>44.507872735199996</v>
      </c>
    </row>
    <row r="149" spans="1:2" ht="12.75">
      <c r="A149" s="1">
        <v>-0.14893</v>
      </c>
      <c r="B149" s="1">
        <f t="shared" si="2"/>
        <v>44.0793861063</v>
      </c>
    </row>
    <row r="150" spans="1:2" ht="12.75">
      <c r="A150" s="1">
        <v>-0.17822</v>
      </c>
      <c r="B150" s="1">
        <f t="shared" si="2"/>
        <v>43.0515095002</v>
      </c>
    </row>
    <row r="151" spans="1:2" ht="12.75">
      <c r="A151" s="1">
        <v>-0.19409</v>
      </c>
      <c r="B151" s="1">
        <f t="shared" si="2"/>
        <v>42.4945821619</v>
      </c>
    </row>
    <row r="152" spans="1:2" ht="12.75">
      <c r="A152" s="1">
        <v>-0.21729</v>
      </c>
      <c r="B152" s="1">
        <f t="shared" si="2"/>
        <v>41.680422473899995</v>
      </c>
    </row>
    <row r="153" spans="1:3" ht="12.75">
      <c r="A153" s="1">
        <v>-0.24048</v>
      </c>
      <c r="B153" s="1">
        <f t="shared" si="2"/>
        <v>40.866613716799996</v>
      </c>
      <c r="C153" t="s">
        <v>8</v>
      </c>
    </row>
    <row r="154" spans="1:2" ht="12.75">
      <c r="A154" s="1">
        <v>-0.26245</v>
      </c>
      <c r="B154" s="1">
        <f t="shared" si="2"/>
        <v>40.0956185295</v>
      </c>
    </row>
    <row r="155" spans="1:2" ht="12.75">
      <c r="A155" s="1">
        <v>-0.27466</v>
      </c>
      <c r="B155" s="1">
        <f t="shared" si="2"/>
        <v>39.6671319006</v>
      </c>
    </row>
    <row r="156" spans="1:2" ht="12.75">
      <c r="A156" s="1">
        <v>-0.28687</v>
      </c>
      <c r="B156" s="1">
        <f t="shared" si="2"/>
        <v>39.238645271699994</v>
      </c>
    </row>
    <row r="157" spans="1:2" ht="12.75">
      <c r="A157" s="1">
        <v>-0.31494</v>
      </c>
      <c r="B157" s="1">
        <f t="shared" si="2"/>
        <v>38.2535822354</v>
      </c>
    </row>
    <row r="158" spans="1:2" ht="12.75">
      <c r="A158" s="1">
        <v>-0.33081</v>
      </c>
      <c r="B158" s="1">
        <f t="shared" si="2"/>
        <v>37.6966548971</v>
      </c>
    </row>
    <row r="159" spans="1:2" ht="12.75">
      <c r="A159" s="1">
        <v>-0.34546</v>
      </c>
      <c r="B159" s="1">
        <f t="shared" si="2"/>
        <v>37.1825411286</v>
      </c>
    </row>
    <row r="160" spans="1:2" ht="12.75">
      <c r="A160" s="1">
        <v>-0.36011</v>
      </c>
      <c r="B160" s="1">
        <f t="shared" si="2"/>
        <v>36.6684273601</v>
      </c>
    </row>
    <row r="161" spans="1:2" ht="12.75">
      <c r="A161" s="1">
        <v>-0.37598</v>
      </c>
      <c r="B161" s="1">
        <f t="shared" si="2"/>
        <v>36.1115000218</v>
      </c>
    </row>
    <row r="162" spans="1:2" ht="12.75">
      <c r="A162" s="1">
        <v>-0.39795</v>
      </c>
      <c r="B162" s="1">
        <f t="shared" si="2"/>
        <v>35.340504834499995</v>
      </c>
    </row>
    <row r="163" spans="1:2" ht="12.75">
      <c r="A163" s="1">
        <v>-0.41138</v>
      </c>
      <c r="B163" s="1">
        <f t="shared" si="2"/>
        <v>34.8692046358</v>
      </c>
    </row>
    <row r="164" spans="1:2" ht="12.75">
      <c r="A164" s="1">
        <v>-0.42603</v>
      </c>
      <c r="B164" s="1">
        <f t="shared" si="2"/>
        <v>34.3550908673</v>
      </c>
    </row>
    <row r="165" spans="1:2" ht="12.75">
      <c r="A165" s="1">
        <v>-0.44678</v>
      </c>
      <c r="B165" s="1">
        <f t="shared" si="2"/>
        <v>33.6269092498</v>
      </c>
    </row>
    <row r="166" spans="1:2" ht="12.75">
      <c r="A166" s="1">
        <v>-0.46387</v>
      </c>
      <c r="B166" s="1">
        <f t="shared" si="2"/>
        <v>33.0271683417</v>
      </c>
    </row>
    <row r="167" spans="1:2" ht="12.75">
      <c r="A167" s="1">
        <v>-0.48218</v>
      </c>
      <c r="B167" s="1">
        <f t="shared" si="2"/>
        <v>32.3846138638</v>
      </c>
    </row>
    <row r="168" spans="1:2" ht="12.75">
      <c r="A168" s="1">
        <v>-0.50293</v>
      </c>
      <c r="B168" s="1">
        <f t="shared" si="2"/>
        <v>31.6564322463</v>
      </c>
    </row>
    <row r="169" spans="1:2" ht="12.75">
      <c r="A169" s="1">
        <v>-0.51514</v>
      </c>
      <c r="B169" s="1">
        <f t="shared" si="2"/>
        <v>31.2279456174</v>
      </c>
    </row>
    <row r="170" spans="1:2" ht="12.75">
      <c r="A170" s="1">
        <v>-0.53101</v>
      </c>
      <c r="B170" s="1">
        <f t="shared" si="2"/>
        <v>30.6710182791</v>
      </c>
    </row>
    <row r="171" spans="1:2" ht="12.75">
      <c r="A171" s="1">
        <v>-0.5481</v>
      </c>
      <c r="B171" s="1">
        <f t="shared" si="2"/>
        <v>30.071277370999997</v>
      </c>
    </row>
    <row r="172" spans="1:2" ht="12.75">
      <c r="A172" s="1">
        <v>-0.56396</v>
      </c>
      <c r="B172" s="1">
        <f t="shared" si="2"/>
        <v>29.5147009636</v>
      </c>
    </row>
    <row r="173" spans="1:2" ht="12.75">
      <c r="A173" s="1">
        <v>-0.58228</v>
      </c>
      <c r="B173" s="1">
        <f t="shared" si="2"/>
        <v>28.8717955548</v>
      </c>
    </row>
    <row r="174" spans="1:2" ht="12.75">
      <c r="A174" s="1">
        <v>-0.59937</v>
      </c>
      <c r="B174" s="1">
        <f t="shared" si="2"/>
        <v>28.272054646700003</v>
      </c>
    </row>
    <row r="175" spans="1:2" ht="12.75">
      <c r="A175" s="1">
        <v>-0.61523</v>
      </c>
      <c r="B175" s="1">
        <f t="shared" si="2"/>
        <v>27.715478239299998</v>
      </c>
    </row>
    <row r="176" spans="1:2" ht="12.75">
      <c r="A176" s="1">
        <v>-0.63721</v>
      </c>
      <c r="B176" s="1">
        <f t="shared" si="2"/>
        <v>26.944132121099997</v>
      </c>
    </row>
    <row r="177" spans="1:2" ht="12.75">
      <c r="A177" s="1">
        <v>-0.65552</v>
      </c>
      <c r="B177" s="1">
        <f t="shared" si="2"/>
        <v>26.3015776432</v>
      </c>
    </row>
    <row r="178" spans="1:2" ht="12.75">
      <c r="A178" s="1">
        <v>-0.67627</v>
      </c>
      <c r="B178" s="1">
        <f t="shared" si="2"/>
        <v>25.5733960257</v>
      </c>
    </row>
    <row r="179" spans="1:2" ht="12.75">
      <c r="A179" s="1">
        <v>-0.68726</v>
      </c>
      <c r="B179" s="1">
        <f t="shared" si="2"/>
        <v>25.1877229666</v>
      </c>
    </row>
    <row r="180" spans="1:2" ht="12.75">
      <c r="A180" s="1">
        <v>-0.70313</v>
      </c>
      <c r="B180" s="1">
        <f t="shared" si="2"/>
        <v>24.6307956283</v>
      </c>
    </row>
    <row r="181" spans="1:2" ht="12.75">
      <c r="A181" s="1">
        <v>-0.72266</v>
      </c>
      <c r="B181" s="1">
        <f t="shared" si="2"/>
        <v>23.9454275806</v>
      </c>
    </row>
    <row r="182" spans="1:2" ht="12.75">
      <c r="A182" s="1">
        <v>-0.74219</v>
      </c>
      <c r="B182" s="1">
        <f t="shared" si="2"/>
        <v>23.2600595329</v>
      </c>
    </row>
    <row r="183" spans="1:2" ht="12.75">
      <c r="A183" s="1">
        <v>-0.75806</v>
      </c>
      <c r="B183" s="1">
        <f t="shared" si="2"/>
        <v>22.703132194600002</v>
      </c>
    </row>
    <row r="184" spans="1:2" ht="12.75">
      <c r="A184" s="1">
        <v>-0.77515</v>
      </c>
      <c r="B184" s="1">
        <f t="shared" si="2"/>
        <v>22.1033912865</v>
      </c>
    </row>
    <row r="185" spans="1:2" ht="12.75">
      <c r="A185" s="1">
        <v>-0.79346</v>
      </c>
      <c r="B185" s="1">
        <f t="shared" si="2"/>
        <v>21.4608368086</v>
      </c>
    </row>
    <row r="186" spans="1:2" ht="12.75">
      <c r="A186" s="1">
        <v>-0.80688</v>
      </c>
      <c r="B186" s="1">
        <f t="shared" si="2"/>
        <v>20.989887540799998</v>
      </c>
    </row>
    <row r="187" spans="1:2" ht="12.75">
      <c r="A187" s="1">
        <v>-0.82275</v>
      </c>
      <c r="B187" s="1">
        <f t="shared" si="2"/>
        <v>20.432960202500002</v>
      </c>
    </row>
    <row r="188" spans="1:2" ht="12.75">
      <c r="A188" s="1">
        <v>-0.84351</v>
      </c>
      <c r="B188" s="1">
        <f t="shared" si="2"/>
        <v>19.7044276541</v>
      </c>
    </row>
    <row r="189" spans="1:2" ht="12.75">
      <c r="A189" s="1">
        <v>-0.85693</v>
      </c>
      <c r="B189" s="1">
        <f t="shared" si="2"/>
        <v>19.233478386300003</v>
      </c>
    </row>
    <row r="190" spans="1:2" ht="12.75">
      <c r="A190" s="1">
        <v>-0.87402</v>
      </c>
      <c r="B190" s="1">
        <f t="shared" si="2"/>
        <v>18.6337374782</v>
      </c>
    </row>
    <row r="191" spans="1:2" ht="12.75">
      <c r="A191" s="1">
        <v>-0.88867</v>
      </c>
      <c r="B191" s="1">
        <f t="shared" si="2"/>
        <v>18.1196237097</v>
      </c>
    </row>
    <row r="192" spans="1:2" ht="12.75">
      <c r="A192" s="1">
        <v>-0.90332</v>
      </c>
      <c r="B192" s="1">
        <f t="shared" si="2"/>
        <v>17.6055099412</v>
      </c>
    </row>
    <row r="193" spans="1:2" ht="12.75">
      <c r="A193" s="1">
        <v>-0.92041</v>
      </c>
      <c r="B193" s="1">
        <f t="shared" si="2"/>
        <v>17.0057690331</v>
      </c>
    </row>
    <row r="194" spans="1:2" ht="12.75">
      <c r="A194" s="1">
        <v>-0.93506</v>
      </c>
      <c r="B194" s="1">
        <f t="shared" si="2"/>
        <v>16.4916552646</v>
      </c>
    </row>
    <row r="195" spans="1:2" ht="12.75">
      <c r="A195" s="1">
        <v>-0.95215</v>
      </c>
      <c r="B195" s="1">
        <f t="shared" si="2"/>
        <v>15.891914356500003</v>
      </c>
    </row>
    <row r="196" spans="1:2" ht="12.75">
      <c r="A196" s="1">
        <v>-0.96313</v>
      </c>
      <c r="B196" s="1">
        <f t="shared" si="2"/>
        <v>15.5065922283</v>
      </c>
    </row>
    <row r="197" spans="1:2" ht="12.75">
      <c r="A197" s="1">
        <v>-0.98145</v>
      </c>
      <c r="B197" s="1">
        <f t="shared" si="2"/>
        <v>14.863686819499996</v>
      </c>
    </row>
    <row r="198" spans="1:2" ht="12.75">
      <c r="A198" s="1">
        <v>-0.99243</v>
      </c>
      <c r="B198" s="1">
        <f t="shared" si="2"/>
        <v>14.478364691300001</v>
      </c>
    </row>
    <row r="199" spans="1:2" ht="12.75">
      <c r="A199" s="1">
        <v>-1.0071</v>
      </c>
      <c r="B199" s="1">
        <f t="shared" si="2"/>
        <v>13.963549060999995</v>
      </c>
    </row>
    <row r="200" spans="1:2" ht="12.75">
      <c r="A200" s="1">
        <v>-1.0193</v>
      </c>
      <c r="B200" s="1">
        <f t="shared" si="2"/>
        <v>13.535413362999996</v>
      </c>
    </row>
    <row r="201" spans="1:2" ht="12.75">
      <c r="A201" s="1">
        <v>-1.0327</v>
      </c>
      <c r="B201" s="1">
        <f t="shared" si="2"/>
        <v>13.065165957000005</v>
      </c>
    </row>
    <row r="202" spans="1:2" ht="12.75">
      <c r="A202" s="1">
        <v>-1.0461</v>
      </c>
      <c r="B202" s="1">
        <f t="shared" si="2"/>
        <v>12.594918551</v>
      </c>
    </row>
    <row r="203" spans="1:2" ht="12.75">
      <c r="A203" s="1">
        <v>-1.0596</v>
      </c>
      <c r="B203" s="1">
        <f aca="true" t="shared" si="3" ref="B203:B266">(A203*35.09309)+49.3058</f>
        <v>12.121161835999999</v>
      </c>
    </row>
    <row r="204" spans="1:2" ht="12.75">
      <c r="A204" s="1">
        <v>-1.0754</v>
      </c>
      <c r="B204" s="1">
        <f t="shared" si="3"/>
        <v>11.566691014000007</v>
      </c>
    </row>
    <row r="205" spans="1:2" ht="12.75">
      <c r="A205" s="1">
        <v>-1.0864</v>
      </c>
      <c r="B205" s="1">
        <f t="shared" si="3"/>
        <v>11.180667024000002</v>
      </c>
    </row>
    <row r="206" spans="1:2" ht="12.75">
      <c r="A206" s="1">
        <v>-1.095</v>
      </c>
      <c r="B206" s="1">
        <f t="shared" si="3"/>
        <v>10.878866450000004</v>
      </c>
    </row>
    <row r="207" spans="1:2" ht="12.75">
      <c r="A207" s="1">
        <v>-1.1084</v>
      </c>
      <c r="B207" s="1">
        <f t="shared" si="3"/>
        <v>10.408619043999998</v>
      </c>
    </row>
    <row r="208" spans="1:2" ht="12.75">
      <c r="A208" s="1">
        <v>-1.1169</v>
      </c>
      <c r="B208" s="1">
        <f t="shared" si="3"/>
        <v>10.110327779000002</v>
      </c>
    </row>
    <row r="209" spans="1:3" ht="12.75">
      <c r="A209" s="1">
        <v>-1.1267</v>
      </c>
      <c r="B209" s="1">
        <f t="shared" si="3"/>
        <v>9.766415496999997</v>
      </c>
      <c r="C209" t="s">
        <v>54</v>
      </c>
    </row>
    <row r="210" spans="1:2" ht="12.75">
      <c r="A210" s="1">
        <v>-1.1365</v>
      </c>
      <c r="B210" s="1">
        <f t="shared" si="3"/>
        <v>9.422503214999999</v>
      </c>
    </row>
    <row r="211" spans="1:2" ht="12.75">
      <c r="A211" s="1">
        <v>-1.1475</v>
      </c>
      <c r="B211" s="1">
        <f t="shared" si="3"/>
        <v>9.036479225</v>
      </c>
    </row>
    <row r="212" spans="1:3" ht="12.75">
      <c r="A212" s="1">
        <v>-1.1584</v>
      </c>
      <c r="B212" s="1">
        <f t="shared" si="3"/>
        <v>8.653964543999997</v>
      </c>
      <c r="C212" t="s">
        <v>8</v>
      </c>
    </row>
    <row r="213" spans="1:2" ht="12.75">
      <c r="A213" s="1">
        <v>-1.167</v>
      </c>
      <c r="B213" s="1">
        <f t="shared" si="3"/>
        <v>8.35216397</v>
      </c>
    </row>
    <row r="214" spans="1:2" ht="12.75">
      <c r="A214" s="1">
        <v>-1.1755</v>
      </c>
      <c r="B214" s="1">
        <f t="shared" si="3"/>
        <v>8.053872705000003</v>
      </c>
    </row>
    <row r="215" spans="1:2" ht="12.75">
      <c r="A215" s="1">
        <v>-1.1841</v>
      </c>
      <c r="B215" s="1">
        <f t="shared" si="3"/>
        <v>7.752072131000006</v>
      </c>
    </row>
    <row r="216" spans="1:2" ht="12.75">
      <c r="A216" s="1">
        <v>-1.1914</v>
      </c>
      <c r="B216" s="1">
        <f t="shared" si="3"/>
        <v>7.495892574000003</v>
      </c>
    </row>
    <row r="217" spans="1:2" ht="12.75">
      <c r="A217" s="1">
        <v>-1.2024</v>
      </c>
      <c r="B217" s="1">
        <f t="shared" si="3"/>
        <v>7.109868584000004</v>
      </c>
    </row>
    <row r="218" spans="1:2" ht="12.75">
      <c r="A218" s="1">
        <v>-1.2109</v>
      </c>
      <c r="B218" s="1">
        <f t="shared" si="3"/>
        <v>6.811577319000001</v>
      </c>
    </row>
    <row r="219" spans="1:2" ht="12.75">
      <c r="A219" s="1">
        <v>-1.2195</v>
      </c>
      <c r="B219" s="1">
        <f t="shared" si="3"/>
        <v>6.5097767450000035</v>
      </c>
    </row>
    <row r="220" spans="1:2" ht="12.75">
      <c r="A220" s="1">
        <v>-1.2317</v>
      </c>
      <c r="B220" s="1">
        <f t="shared" si="3"/>
        <v>6.081641046999998</v>
      </c>
    </row>
    <row r="221" spans="1:2" ht="12.75">
      <c r="A221" s="1">
        <v>-1.2415</v>
      </c>
      <c r="B221" s="1">
        <f t="shared" si="3"/>
        <v>5.737728765</v>
      </c>
    </row>
    <row r="222" spans="1:2" ht="12.75">
      <c r="A222" s="1">
        <v>-1.2524</v>
      </c>
      <c r="B222" s="1">
        <f t="shared" si="3"/>
        <v>5.3552140840000035</v>
      </c>
    </row>
    <row r="223" spans="1:2" ht="12.75">
      <c r="A223" s="1">
        <v>-1.261</v>
      </c>
      <c r="B223" s="1">
        <f t="shared" si="3"/>
        <v>5.053413510000006</v>
      </c>
    </row>
    <row r="224" spans="1:2" ht="12.75">
      <c r="A224" s="1">
        <v>-1.272</v>
      </c>
      <c r="B224" s="1">
        <f t="shared" si="3"/>
        <v>4.66738952</v>
      </c>
    </row>
    <row r="225" spans="1:2" ht="12.75">
      <c r="A225" s="1">
        <v>-1.2793</v>
      </c>
      <c r="B225" s="1">
        <f t="shared" si="3"/>
        <v>4.4112099629999975</v>
      </c>
    </row>
    <row r="226" spans="1:2" ht="12.75">
      <c r="A226" s="1">
        <v>-1.283</v>
      </c>
      <c r="B226" s="1">
        <f t="shared" si="3"/>
        <v>4.281365530000002</v>
      </c>
    </row>
    <row r="227" spans="1:2" ht="12.75">
      <c r="A227" s="1">
        <v>-1.2878</v>
      </c>
      <c r="B227" s="1">
        <f t="shared" si="3"/>
        <v>4.112918698000001</v>
      </c>
    </row>
    <row r="228" spans="1:2" ht="12.75">
      <c r="A228" s="1">
        <v>-1.2915</v>
      </c>
      <c r="B228" s="1">
        <f t="shared" si="3"/>
        <v>3.983074264999999</v>
      </c>
    </row>
    <row r="229" spans="1:2" ht="12.75">
      <c r="A229" s="1">
        <v>-1.2952</v>
      </c>
      <c r="B229" s="1">
        <f t="shared" si="3"/>
        <v>3.853229832000004</v>
      </c>
    </row>
    <row r="230" spans="1:2" ht="12.75">
      <c r="A230" s="1">
        <v>-1.3</v>
      </c>
      <c r="B230" s="1">
        <f t="shared" si="3"/>
        <v>3.684783000000003</v>
      </c>
    </row>
    <row r="231" spans="1:2" ht="12.75">
      <c r="A231" s="1">
        <v>-1.3037</v>
      </c>
      <c r="B231" s="1">
        <f t="shared" si="3"/>
        <v>3.5549385670000007</v>
      </c>
    </row>
    <row r="232" spans="1:2" ht="12.75">
      <c r="A232" s="1">
        <v>-1.311</v>
      </c>
      <c r="B232" s="1">
        <f t="shared" si="3"/>
        <v>3.298759010000005</v>
      </c>
    </row>
    <row r="233" spans="1:2" ht="12.75">
      <c r="A233" s="1">
        <v>-1.3171</v>
      </c>
      <c r="B233" s="1">
        <f t="shared" si="3"/>
        <v>3.084691161000002</v>
      </c>
    </row>
    <row r="234" spans="1:2" ht="12.75">
      <c r="A234" s="1">
        <v>-1.3232</v>
      </c>
      <c r="B234" s="1">
        <f t="shared" si="3"/>
        <v>2.8706233120000064</v>
      </c>
    </row>
    <row r="235" spans="1:2" ht="12.75">
      <c r="A235" s="1">
        <v>-1.3293</v>
      </c>
      <c r="B235" s="1">
        <f t="shared" si="3"/>
        <v>2.6565554630000037</v>
      </c>
    </row>
    <row r="236" spans="1:2" ht="12.75">
      <c r="A236" s="1">
        <v>-1.3342</v>
      </c>
      <c r="B236" s="1">
        <f t="shared" si="3"/>
        <v>2.484599322000001</v>
      </c>
    </row>
    <row r="237" spans="1:2" ht="12.75">
      <c r="A237" s="1">
        <v>-1.3367</v>
      </c>
      <c r="B237" s="1">
        <f t="shared" si="3"/>
        <v>2.396866596999999</v>
      </c>
    </row>
    <row r="238" spans="1:2" ht="12.75">
      <c r="A238" s="1">
        <v>-1.3403</v>
      </c>
      <c r="B238" s="1">
        <f t="shared" si="3"/>
        <v>2.2705314729999984</v>
      </c>
    </row>
    <row r="239" spans="1:2" ht="12.75">
      <c r="A239" s="1">
        <v>-1.344</v>
      </c>
      <c r="B239" s="1">
        <f t="shared" si="3"/>
        <v>2.140687039999996</v>
      </c>
    </row>
    <row r="240" spans="1:2" ht="12.75">
      <c r="A240" s="1">
        <v>-1.3452</v>
      </c>
      <c r="B240" s="1">
        <f t="shared" si="3"/>
        <v>2.098575332000003</v>
      </c>
    </row>
    <row r="241" spans="1:2" ht="12.75">
      <c r="A241" s="1">
        <v>-1.3477</v>
      </c>
      <c r="B241" s="1">
        <f t="shared" si="3"/>
        <v>2.010842607000008</v>
      </c>
    </row>
    <row r="242" spans="1:2" ht="12.75">
      <c r="A242" s="1">
        <v>-1.3489</v>
      </c>
      <c r="B242" s="1">
        <f t="shared" si="3"/>
        <v>1.9687308990000005</v>
      </c>
    </row>
    <row r="243" spans="1:2" ht="12.75">
      <c r="A243" s="1">
        <v>-1.3513</v>
      </c>
      <c r="B243" s="1">
        <f t="shared" si="3"/>
        <v>1.8845074830000073</v>
      </c>
    </row>
    <row r="244" spans="1:2" ht="12.75">
      <c r="A244" s="1">
        <v>-1.3525</v>
      </c>
      <c r="B244" s="1">
        <f t="shared" si="3"/>
        <v>1.842395775</v>
      </c>
    </row>
    <row r="245" spans="1:2" ht="12.75">
      <c r="A245" s="1">
        <v>-1.3538</v>
      </c>
      <c r="B245" s="1">
        <f t="shared" si="3"/>
        <v>1.796774758000005</v>
      </c>
    </row>
    <row r="246" spans="1:2" ht="12.75">
      <c r="A246" s="1">
        <v>-1.3538</v>
      </c>
      <c r="B246" s="1">
        <f t="shared" si="3"/>
        <v>1.796774758000005</v>
      </c>
    </row>
    <row r="247" spans="1:2" ht="12.75">
      <c r="A247" s="1">
        <v>-1.355</v>
      </c>
      <c r="B247" s="1">
        <f t="shared" si="3"/>
        <v>1.7546630500000049</v>
      </c>
    </row>
    <row r="248" spans="1:2" ht="12.75">
      <c r="A248" s="1">
        <v>-1.3562</v>
      </c>
      <c r="B248" s="1">
        <f t="shared" si="3"/>
        <v>1.7125513419999976</v>
      </c>
    </row>
    <row r="249" spans="1:2" ht="12.75">
      <c r="A249" s="1">
        <v>-1.355</v>
      </c>
      <c r="B249" s="1">
        <f t="shared" si="3"/>
        <v>1.7546630500000049</v>
      </c>
    </row>
    <row r="250" spans="1:2" ht="12.75">
      <c r="A250" s="1">
        <v>-1.355</v>
      </c>
      <c r="B250" s="1">
        <f t="shared" si="3"/>
        <v>1.7546630500000049</v>
      </c>
    </row>
    <row r="251" spans="1:2" ht="12.75">
      <c r="A251" s="1">
        <v>-1.3562</v>
      </c>
      <c r="B251" s="1">
        <f t="shared" si="3"/>
        <v>1.7125513419999976</v>
      </c>
    </row>
    <row r="252" spans="1:2" ht="12.75">
      <c r="A252" s="1">
        <v>-1.3562</v>
      </c>
      <c r="B252" s="1">
        <f t="shared" si="3"/>
        <v>1.7125513419999976</v>
      </c>
    </row>
    <row r="253" spans="1:2" ht="12.75">
      <c r="A253" s="1">
        <v>-1.355</v>
      </c>
      <c r="B253" s="1">
        <f t="shared" si="3"/>
        <v>1.7546630500000049</v>
      </c>
    </row>
    <row r="254" spans="1:2" ht="12.75">
      <c r="A254" s="1">
        <v>-1.3562</v>
      </c>
      <c r="B254" s="1">
        <f t="shared" si="3"/>
        <v>1.7125513419999976</v>
      </c>
    </row>
    <row r="255" spans="1:2" ht="12.75">
      <c r="A255" s="1">
        <v>-1.355</v>
      </c>
      <c r="B255" s="1">
        <f t="shared" si="3"/>
        <v>1.7546630500000049</v>
      </c>
    </row>
    <row r="256" spans="1:2" ht="12.75">
      <c r="A256" s="1">
        <v>-1.3574</v>
      </c>
      <c r="B256" s="1">
        <f t="shared" si="3"/>
        <v>1.6704396340000045</v>
      </c>
    </row>
    <row r="257" spans="1:2" ht="12.75">
      <c r="A257" s="1">
        <v>-1.355</v>
      </c>
      <c r="B257" s="1">
        <f t="shared" si="3"/>
        <v>1.7546630500000049</v>
      </c>
    </row>
    <row r="258" spans="1:2" ht="12.75">
      <c r="A258" s="1">
        <v>-1.3562</v>
      </c>
      <c r="B258" s="1">
        <f t="shared" si="3"/>
        <v>1.7125513419999976</v>
      </c>
    </row>
    <row r="259" spans="1:2" ht="12.75">
      <c r="A259" s="1">
        <v>-1.3574</v>
      </c>
      <c r="B259" s="1">
        <f t="shared" si="3"/>
        <v>1.6704396340000045</v>
      </c>
    </row>
    <row r="260" spans="1:2" ht="12.75">
      <c r="A260" s="1">
        <v>-1.3562</v>
      </c>
      <c r="B260" s="1">
        <f t="shared" si="3"/>
        <v>1.7125513419999976</v>
      </c>
    </row>
    <row r="261" spans="1:2" ht="12.75">
      <c r="A261" s="1">
        <v>-1.3562</v>
      </c>
      <c r="B261" s="1">
        <f t="shared" si="3"/>
        <v>1.7125513419999976</v>
      </c>
    </row>
    <row r="262" spans="1:2" ht="12.75">
      <c r="A262" s="1">
        <v>-1.3574</v>
      </c>
      <c r="B262" s="1">
        <f t="shared" si="3"/>
        <v>1.6704396340000045</v>
      </c>
    </row>
    <row r="263" spans="1:2" ht="12.75">
      <c r="A263" s="1">
        <v>-1.3574</v>
      </c>
      <c r="B263" s="1">
        <f t="shared" si="3"/>
        <v>1.6704396340000045</v>
      </c>
    </row>
    <row r="264" spans="1:2" ht="12.75">
      <c r="A264" s="1">
        <v>-1.3562</v>
      </c>
      <c r="B264" s="1">
        <f t="shared" si="3"/>
        <v>1.7125513419999976</v>
      </c>
    </row>
    <row r="265" spans="1:2" ht="12.75">
      <c r="A265" s="1">
        <v>-1.3574</v>
      </c>
      <c r="B265" s="1">
        <f t="shared" si="3"/>
        <v>1.6704396340000045</v>
      </c>
    </row>
    <row r="266" spans="1:2" ht="12.75">
      <c r="A266" s="1">
        <v>-1.3562</v>
      </c>
      <c r="B266" s="1">
        <f t="shared" si="3"/>
        <v>1.7125513419999976</v>
      </c>
    </row>
    <row r="267" spans="1:2" ht="12.75">
      <c r="A267" s="1">
        <v>-1.3562</v>
      </c>
      <c r="B267" s="1">
        <f>(A267*35.09309)+49.3058</f>
        <v>1.7125513419999976</v>
      </c>
    </row>
    <row r="268" spans="1:2" ht="12.75">
      <c r="A268" s="1">
        <v>-1.3574</v>
      </c>
      <c r="B268" s="1">
        <f>(A268*35.09309)+49.3058</f>
        <v>1.6704396340000045</v>
      </c>
    </row>
    <row r="269" spans="1:2" ht="12.75">
      <c r="A269" s="1">
        <v>-1.3562</v>
      </c>
      <c r="B269" s="1">
        <f>(A269*35.09309)+49.3058</f>
        <v>1.7125513419999976</v>
      </c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70</v>
      </c>
    </row>
    <row r="3" spans="1:5" ht="12.75">
      <c r="A3" t="s">
        <v>71</v>
      </c>
      <c r="D3">
        <v>0.178</v>
      </c>
      <c r="E3" t="s">
        <v>74</v>
      </c>
    </row>
    <row r="4" spans="1:5" ht="12.75">
      <c r="A4" t="s">
        <v>73</v>
      </c>
      <c r="D4">
        <v>0.14</v>
      </c>
      <c r="E4" t="s">
        <v>74</v>
      </c>
    </row>
    <row r="5" spans="1:5" ht="12.75">
      <c r="A5" t="s">
        <v>73</v>
      </c>
      <c r="D5">
        <v>0.28</v>
      </c>
      <c r="E5" t="s">
        <v>48</v>
      </c>
    </row>
    <row r="6" spans="1:5" ht="12.75">
      <c r="A6" t="s">
        <v>72</v>
      </c>
      <c r="D6">
        <v>0.14</v>
      </c>
      <c r="E6" t="s">
        <v>74</v>
      </c>
    </row>
    <row r="7" spans="1:5" ht="12.75">
      <c r="A7" t="s">
        <v>72</v>
      </c>
      <c r="D7">
        <v>0.35</v>
      </c>
      <c r="E7" t="s">
        <v>48</v>
      </c>
    </row>
    <row r="8" spans="1:5" ht="12.75">
      <c r="A8" t="s">
        <v>75</v>
      </c>
      <c r="D8">
        <v>2.53</v>
      </c>
      <c r="E8" t="s">
        <v>48</v>
      </c>
    </row>
    <row r="9" spans="1:5" ht="12.75">
      <c r="A9" t="s">
        <v>78</v>
      </c>
      <c r="D9">
        <v>1.24</v>
      </c>
      <c r="E9" t="s">
        <v>48</v>
      </c>
    </row>
    <row r="10" ht="12.75">
      <c r="A10" t="s">
        <v>77</v>
      </c>
    </row>
    <row r="57" ht="12.75">
      <c r="H57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2005-03-14T05:27:43Z</dcterms:modified>
  <cp:category/>
  <cp:version/>
  <cp:contentType/>
  <cp:contentStatus/>
</cp:coreProperties>
</file>