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120" windowHeight="8640" activeTab="0"/>
  </bookViews>
  <sheets>
    <sheet name="Sheet1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<sst xmlns="http://schemas.openxmlformats.org/spreadsheetml/2006/main" count="109" uniqueCount="72">
  <si>
    <t>Burn time:</t>
  </si>
  <si>
    <t>Seconds</t>
  </si>
  <si>
    <t>Average Thrust:</t>
  </si>
  <si>
    <t>Total Thrust:</t>
  </si>
  <si>
    <t>Lb-Seconds</t>
  </si>
  <si>
    <t>N-Seconds</t>
  </si>
  <si>
    <t>Propellant mass:</t>
  </si>
  <si>
    <t>ISP</t>
  </si>
  <si>
    <t xml:space="preserve"> </t>
  </si>
  <si>
    <t>pounds</t>
  </si>
  <si>
    <t>Initial</t>
  </si>
  <si>
    <t>Nozzle Throat:</t>
  </si>
  <si>
    <t>Final</t>
  </si>
  <si>
    <t>inches</t>
  </si>
  <si>
    <t>Peak Thrust:</t>
  </si>
  <si>
    <t>start</t>
  </si>
  <si>
    <t>end</t>
  </si>
  <si>
    <t>Type:</t>
  </si>
  <si>
    <t>Propellant:</t>
  </si>
  <si>
    <t>Burn Rate</t>
  </si>
  <si>
    <t>OD:</t>
  </si>
  <si>
    <t>Core:</t>
  </si>
  <si>
    <t>Length:</t>
  </si>
  <si>
    <t>Before firing:</t>
  </si>
  <si>
    <t>After firing:</t>
  </si>
  <si>
    <t>Kn Ratio</t>
  </si>
  <si>
    <t>Maximum:</t>
  </si>
  <si>
    <t>Pressure</t>
  </si>
  <si>
    <t>psi</t>
  </si>
  <si>
    <t>grams</t>
  </si>
  <si>
    <t>Volts</t>
  </si>
  <si>
    <t>Barbell weights applied to load cell prior to test:</t>
  </si>
  <si>
    <t>volt/lb</t>
  </si>
  <si>
    <t>lbs/volt</t>
  </si>
  <si>
    <t>Lbs-force (1)</t>
  </si>
  <si>
    <t>Pounds-force</t>
  </si>
  <si>
    <t>(1) "Burn time" was started when motor reached 10% of peak thrust</t>
  </si>
  <si>
    <t xml:space="preserve">Lbs-force </t>
  </si>
  <si>
    <t>Seconds (1)</t>
  </si>
  <si>
    <t>until it dropped below 10% of peak thrust</t>
  </si>
  <si>
    <t>Nozzle area:</t>
  </si>
  <si>
    <t>Maximum</t>
  </si>
  <si>
    <t>Peak pressure:</t>
  </si>
  <si>
    <t>Burn rate</t>
  </si>
  <si>
    <t>Web thickness</t>
  </si>
  <si>
    <t>inches/second</t>
  </si>
  <si>
    <t>Average:</t>
  </si>
  <si>
    <t>Erosion:</t>
  </si>
  <si>
    <t>Max/10</t>
  </si>
  <si>
    <t>lbs/volt plus offset</t>
  </si>
  <si>
    <t>Weight (grain &amp; inhibitor)</t>
  </si>
  <si>
    <t>Inhibitor wt</t>
  </si>
  <si>
    <t>Propellant wt:</t>
  </si>
  <si>
    <t>Totals</t>
  </si>
  <si>
    <t>grams per linear inch</t>
  </si>
  <si>
    <t>Kg (allowances made for inhibitor wt)</t>
  </si>
  <si>
    <t>Pressure from thrust*</t>
  </si>
  <si>
    <t>* Discounting any thrust contributed by nozzle divergence</t>
  </si>
  <si>
    <t>Tested on 44 lb load cell</t>
  </si>
  <si>
    <t>Data from test stand built by Steve Ghioto, load cell from Aerocon, 44lb capacity</t>
  </si>
  <si>
    <t>Steel bar weighs 3.15 lbs.  3lb and 10 lb weights added to generate these values</t>
  </si>
  <si>
    <t>Weight (lbs)</t>
  </si>
  <si>
    <t>note:  throwing out lowest 3 measures</t>
  </si>
  <si>
    <t>0.137v subtracted from voltage value because that is what test stand was reading with motor at rest before and after firing.</t>
  </si>
  <si>
    <t>Grain</t>
  </si>
  <si>
    <t>Single grain inhibited with about 2 layers poster-board with epoxy</t>
  </si>
  <si>
    <t>Mixed batch, 14 seconds/inch</t>
  </si>
  <si>
    <t>14 seconds/inch</t>
  </si>
  <si>
    <t>Static test of 29mm Loki motor, two old batches of rcandy mixed together</t>
  </si>
  <si>
    <t>Single inhibited grain to generate progressive thrust curve</t>
  </si>
  <si>
    <t>11-22-04a</t>
  </si>
  <si>
    <t>Primarily as a test of new amplifier for load cell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</si>
</sst>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0E+00"/>
    <numFmt numFmtId="166" formatCode="&quot;$&quot;#,##0.0000"/>
    <numFmt numFmtId="167" formatCode="#,##0.0000"/>
    <numFmt numFmtId="168" formatCode="0.0"/>
    <numFmt numFmtId="169" formatCode="0.000"/>
  </numFmts>
  <fonts count="8">
    <font>
      <sz val="10"/>
      <name val="Arial"/>
      <family val="0"/>
    </font>
    <font>
      <sz val="10.5"/>
      <name val="Arial"/>
      <family val="0"/>
    </font>
    <font>
      <b/>
      <sz val="12"/>
      <name val="Arial"/>
      <family val="0"/>
    </font>
    <font>
      <b/>
      <sz val="10.5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3.2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168" fontId="0" fillId="0" borderId="0" xfId="0" applyNumberFormat="1" applyAlignment="1">
      <alignment/>
    </xf>
    <xf numFmtId="11" fontId="0" fillId="0" borderId="0" xfId="0" applyNumberFormat="1" applyAlignment="1">
      <alignment/>
    </xf>
    <xf numFmtId="169" fontId="0" fillId="0" borderId="0" xfId="0" applyNumberFormat="1" applyAlignment="1">
      <alignment/>
    </xf>
    <xf numFmtId="0" fontId="5" fillId="0" borderId="0" xfId="2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Loki 29mm motor, Single inhibited grain rcandy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3"/>
          <c:y val="0.10875"/>
          <c:w val="0.8135"/>
          <c:h val="0.793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Data!$B$10:$B$299</c:f>
              <c:numCache>
                <c:ptCount val="290"/>
                <c:pt idx="0">
                  <c:v>-0.0022129914800000194</c:v>
                </c:pt>
                <c:pt idx="1">
                  <c:v>0.1521431642499999</c:v>
                </c:pt>
                <c:pt idx="2">
                  <c:v>-0.0022129914800000194</c:v>
                </c:pt>
                <c:pt idx="3">
                  <c:v>-0.0022129914800000194</c:v>
                </c:pt>
                <c:pt idx="4">
                  <c:v>-0.0022129914800000194</c:v>
                </c:pt>
                <c:pt idx="5">
                  <c:v>0.1521431642499999</c:v>
                </c:pt>
                <c:pt idx="6">
                  <c:v>0.1521431642499999</c:v>
                </c:pt>
                <c:pt idx="7">
                  <c:v>0.1521431642499999</c:v>
                </c:pt>
                <c:pt idx="8">
                  <c:v>0.1521431642499999</c:v>
                </c:pt>
                <c:pt idx="9">
                  <c:v>0.1521431642499999</c:v>
                </c:pt>
                <c:pt idx="10">
                  <c:v>0.1521431642499999</c:v>
                </c:pt>
                <c:pt idx="11">
                  <c:v>0.1521431642499999</c:v>
                </c:pt>
                <c:pt idx="12">
                  <c:v>0.1521431642499999</c:v>
                </c:pt>
                <c:pt idx="13">
                  <c:v>0.1521431642499999</c:v>
                </c:pt>
                <c:pt idx="14">
                  <c:v>0.1521431642499999</c:v>
                </c:pt>
                <c:pt idx="15">
                  <c:v>0.1521431642499999</c:v>
                </c:pt>
                <c:pt idx="16">
                  <c:v>0.1521431642499999</c:v>
                </c:pt>
                <c:pt idx="17">
                  <c:v>0.1521431642499999</c:v>
                </c:pt>
                <c:pt idx="18">
                  <c:v>0.1521431642499999</c:v>
                </c:pt>
                <c:pt idx="19">
                  <c:v>0.1521431642499999</c:v>
                </c:pt>
                <c:pt idx="20">
                  <c:v>0.1521431642499999</c:v>
                </c:pt>
                <c:pt idx="21">
                  <c:v>0.1521431642499999</c:v>
                </c:pt>
                <c:pt idx="22">
                  <c:v>0.1521431642499999</c:v>
                </c:pt>
                <c:pt idx="23">
                  <c:v>0.1521431642499999</c:v>
                </c:pt>
                <c:pt idx="24">
                  <c:v>0.1521431642499999</c:v>
                </c:pt>
                <c:pt idx="25">
                  <c:v>0.1521431642499999</c:v>
                </c:pt>
                <c:pt idx="26">
                  <c:v>0.1521431642499999</c:v>
                </c:pt>
                <c:pt idx="27">
                  <c:v>0.1521431642499999</c:v>
                </c:pt>
                <c:pt idx="28">
                  <c:v>0.1521431642499999</c:v>
                </c:pt>
                <c:pt idx="29">
                  <c:v>0.1521431642499999</c:v>
                </c:pt>
                <c:pt idx="30">
                  <c:v>0.1521431642499999</c:v>
                </c:pt>
                <c:pt idx="31">
                  <c:v>0.30649931997999985</c:v>
                </c:pt>
                <c:pt idx="32">
                  <c:v>0.30649931997999985</c:v>
                </c:pt>
                <c:pt idx="33">
                  <c:v>0.30649931997999985</c:v>
                </c:pt>
                <c:pt idx="34">
                  <c:v>0.30649931997999985</c:v>
                </c:pt>
                <c:pt idx="35">
                  <c:v>0.46085547570999996</c:v>
                </c:pt>
                <c:pt idx="36">
                  <c:v>0.46085547570999996</c:v>
                </c:pt>
                <c:pt idx="37">
                  <c:v>0.46085547570999996</c:v>
                </c:pt>
                <c:pt idx="38">
                  <c:v>0.46085547570999996</c:v>
                </c:pt>
                <c:pt idx="39">
                  <c:v>0.46085547570999996</c:v>
                </c:pt>
                <c:pt idx="40">
                  <c:v>0.30649931997999985</c:v>
                </c:pt>
                <c:pt idx="41">
                  <c:v>0.30649931997999985</c:v>
                </c:pt>
                <c:pt idx="42">
                  <c:v>0.46085547570999996</c:v>
                </c:pt>
                <c:pt idx="43">
                  <c:v>0.46085547570999996</c:v>
                </c:pt>
                <c:pt idx="44">
                  <c:v>0.46085547570999996</c:v>
                </c:pt>
                <c:pt idx="45">
                  <c:v>0.76964682258</c:v>
                </c:pt>
                <c:pt idx="46">
                  <c:v>1.07835913404</c:v>
                </c:pt>
                <c:pt idx="47">
                  <c:v>1.07835913404</c:v>
                </c:pt>
                <c:pt idx="48">
                  <c:v>1.23271528977</c:v>
                </c:pt>
                <c:pt idx="49">
                  <c:v>1.23271528977</c:v>
                </c:pt>
                <c:pt idx="50">
                  <c:v>1.3870714455</c:v>
                </c:pt>
                <c:pt idx="51">
                  <c:v>1.3870714455</c:v>
                </c:pt>
                <c:pt idx="52">
                  <c:v>1.5414276012299999</c:v>
                </c:pt>
                <c:pt idx="53">
                  <c:v>1.5414276012299999</c:v>
                </c:pt>
                <c:pt idx="54">
                  <c:v>1.8501399126899996</c:v>
                </c:pt>
                <c:pt idx="55">
                  <c:v>2.15893125956</c:v>
                </c:pt>
                <c:pt idx="56">
                  <c:v>2.15893125956</c:v>
                </c:pt>
                <c:pt idx="57">
                  <c:v>2.31328741529</c:v>
                </c:pt>
                <c:pt idx="58">
                  <c:v>2.93071203821</c:v>
                </c:pt>
                <c:pt idx="59">
                  <c:v>2.62199972675</c:v>
                </c:pt>
                <c:pt idx="60">
                  <c:v>2.93071203821</c:v>
                </c:pt>
                <c:pt idx="61">
                  <c:v>3.3938595408099994</c:v>
                </c:pt>
                <c:pt idx="62">
                  <c:v>3.23950338508</c:v>
                </c:pt>
                <c:pt idx="63">
                  <c:v>3.7025718522699993</c:v>
                </c:pt>
                <c:pt idx="64">
                  <c:v>3.7025718522699993</c:v>
                </c:pt>
                <c:pt idx="65">
                  <c:v>3.8569280079999997</c:v>
                </c:pt>
                <c:pt idx="66">
                  <c:v>4.01128416373</c:v>
                </c:pt>
                <c:pt idx="67">
                  <c:v>4.16564031946</c:v>
                </c:pt>
                <c:pt idx="68">
                  <c:v>4.16564031946</c:v>
                </c:pt>
                <c:pt idx="69">
                  <c:v>4.47443166633</c:v>
                </c:pt>
                <c:pt idx="70">
                  <c:v>4.31999647519</c:v>
                </c:pt>
                <c:pt idx="71">
                  <c:v>4.47443166633</c:v>
                </c:pt>
                <c:pt idx="72">
                  <c:v>4.47443166633</c:v>
                </c:pt>
                <c:pt idx="73">
                  <c:v>4.47443166633</c:v>
                </c:pt>
                <c:pt idx="74">
                  <c:v>4.47443166633</c:v>
                </c:pt>
                <c:pt idx="75">
                  <c:v>4.62878782206</c:v>
                </c:pt>
                <c:pt idx="76">
                  <c:v>4.62878782206</c:v>
                </c:pt>
                <c:pt idx="77">
                  <c:v>4.62878782206</c:v>
                </c:pt>
                <c:pt idx="78">
                  <c:v>4.78314397779</c:v>
                </c:pt>
                <c:pt idx="79">
                  <c:v>4.78314397779</c:v>
                </c:pt>
                <c:pt idx="80">
                  <c:v>4.78314397779</c:v>
                </c:pt>
                <c:pt idx="81">
                  <c:v>4.78314397779</c:v>
                </c:pt>
                <c:pt idx="82">
                  <c:v>4.9375001335199995</c:v>
                </c:pt>
                <c:pt idx="83">
                  <c:v>4.9375001335199995</c:v>
                </c:pt>
                <c:pt idx="84">
                  <c:v>4.9375001335199995</c:v>
                </c:pt>
                <c:pt idx="85">
                  <c:v>5.09185628925</c:v>
                </c:pt>
                <c:pt idx="86">
                  <c:v>5.09185628925</c:v>
                </c:pt>
                <c:pt idx="87">
                  <c:v>5.24621244498</c:v>
                </c:pt>
                <c:pt idx="88">
                  <c:v>5.24621244498</c:v>
                </c:pt>
                <c:pt idx="89">
                  <c:v>5.24621244498</c:v>
                </c:pt>
                <c:pt idx="90">
                  <c:v>5.40056860071</c:v>
                </c:pt>
                <c:pt idx="91">
                  <c:v>5.55492475644</c:v>
                </c:pt>
                <c:pt idx="92">
                  <c:v>5.55492475644</c:v>
                </c:pt>
                <c:pt idx="93">
                  <c:v>5.55492475644</c:v>
                </c:pt>
                <c:pt idx="94">
                  <c:v>5.70935994758</c:v>
                </c:pt>
                <c:pt idx="95">
                  <c:v>5.70935994758</c:v>
                </c:pt>
                <c:pt idx="96">
                  <c:v>5.86371610331</c:v>
                </c:pt>
                <c:pt idx="97">
                  <c:v>5.86371610331</c:v>
                </c:pt>
                <c:pt idx="98">
                  <c:v>6.01807225904</c:v>
                </c:pt>
                <c:pt idx="99">
                  <c:v>6.01807225904</c:v>
                </c:pt>
                <c:pt idx="100">
                  <c:v>6.17242841477</c:v>
                </c:pt>
                <c:pt idx="101">
                  <c:v>6.17242841477</c:v>
                </c:pt>
                <c:pt idx="102">
                  <c:v>6.3267845705</c:v>
                </c:pt>
                <c:pt idx="103">
                  <c:v>6.4811407262300005</c:v>
                </c:pt>
                <c:pt idx="104">
                  <c:v>6.4811407262300005</c:v>
                </c:pt>
                <c:pt idx="105">
                  <c:v>6.4811407262300005</c:v>
                </c:pt>
                <c:pt idx="106">
                  <c:v>6.63549688196</c:v>
                </c:pt>
                <c:pt idx="107">
                  <c:v>6.63549688196</c:v>
                </c:pt>
                <c:pt idx="108">
                  <c:v>6.7898530376899995</c:v>
                </c:pt>
                <c:pt idx="109">
                  <c:v>6.7898530376899995</c:v>
                </c:pt>
                <c:pt idx="110">
                  <c:v>6.9440511226</c:v>
                </c:pt>
                <c:pt idx="111">
                  <c:v>7.098960526199999</c:v>
                </c:pt>
                <c:pt idx="112">
                  <c:v>7.253079575699999</c:v>
                </c:pt>
                <c:pt idx="113">
                  <c:v>7.253079575699999</c:v>
                </c:pt>
                <c:pt idx="114">
                  <c:v>7.4071986252</c:v>
                </c:pt>
                <c:pt idx="115">
                  <c:v>7.562108028800001</c:v>
                </c:pt>
                <c:pt idx="116">
                  <c:v>7.562108028800001</c:v>
                </c:pt>
                <c:pt idx="117">
                  <c:v>7.716227078299999</c:v>
                </c:pt>
                <c:pt idx="118">
                  <c:v>7.716227078299999</c:v>
                </c:pt>
                <c:pt idx="119">
                  <c:v>7.8703461277999995</c:v>
                </c:pt>
                <c:pt idx="120">
                  <c:v>8.0244651773</c:v>
                </c:pt>
                <c:pt idx="121">
                  <c:v>8.0244651773</c:v>
                </c:pt>
                <c:pt idx="122">
                  <c:v>8.1793745809</c:v>
                </c:pt>
                <c:pt idx="123">
                  <c:v>8.3334936304</c:v>
                </c:pt>
                <c:pt idx="124">
                  <c:v>8.3334936304</c:v>
                </c:pt>
                <c:pt idx="125">
                  <c:v>8.4876126799</c:v>
                </c:pt>
                <c:pt idx="126">
                  <c:v>8.6425220835</c:v>
                </c:pt>
                <c:pt idx="127">
                  <c:v>8.6425220835</c:v>
                </c:pt>
                <c:pt idx="128">
                  <c:v>8.796641133</c:v>
                </c:pt>
                <c:pt idx="129">
                  <c:v>8.9507601825</c:v>
                </c:pt>
                <c:pt idx="130">
                  <c:v>8.9507601825</c:v>
                </c:pt>
                <c:pt idx="131">
                  <c:v>9.1056695861</c:v>
                </c:pt>
                <c:pt idx="132">
                  <c:v>9.1056695861</c:v>
                </c:pt>
                <c:pt idx="133">
                  <c:v>9.4139076851</c:v>
                </c:pt>
                <c:pt idx="134">
                  <c:v>9.4139076851</c:v>
                </c:pt>
                <c:pt idx="135">
                  <c:v>9.5688170887</c:v>
                </c:pt>
                <c:pt idx="136">
                  <c:v>9.5688170887</c:v>
                </c:pt>
                <c:pt idx="137">
                  <c:v>9.7229361382</c:v>
                </c:pt>
                <c:pt idx="138">
                  <c:v>9.7229361382</c:v>
                </c:pt>
                <c:pt idx="139">
                  <c:v>9.8770551877</c:v>
                </c:pt>
                <c:pt idx="140">
                  <c:v>10.0319645913</c:v>
                </c:pt>
                <c:pt idx="141">
                  <c:v>10.1860836408</c:v>
                </c:pt>
                <c:pt idx="142">
                  <c:v>10.1860836408</c:v>
                </c:pt>
                <c:pt idx="143">
                  <c:v>10.4943217398</c:v>
                </c:pt>
                <c:pt idx="144">
                  <c:v>10.4943217398</c:v>
                </c:pt>
                <c:pt idx="145">
                  <c:v>10.6492311434</c:v>
                </c:pt>
                <c:pt idx="146">
                  <c:v>10.8033501929</c:v>
                </c:pt>
                <c:pt idx="147">
                  <c:v>10.9574692424</c:v>
                </c:pt>
                <c:pt idx="148">
                  <c:v>10.9574692424</c:v>
                </c:pt>
                <c:pt idx="149">
                  <c:v>11.112378646</c:v>
                </c:pt>
                <c:pt idx="150">
                  <c:v>11.2664976955</c:v>
                </c:pt>
                <c:pt idx="151">
                  <c:v>11.420616745</c:v>
                </c:pt>
                <c:pt idx="152">
                  <c:v>11.420616745</c:v>
                </c:pt>
                <c:pt idx="153">
                  <c:v>11.575526148599998</c:v>
                </c:pt>
                <c:pt idx="154">
                  <c:v>11.7296451981</c:v>
                </c:pt>
                <c:pt idx="155">
                  <c:v>11.8837642476</c:v>
                </c:pt>
                <c:pt idx="156">
                  <c:v>12.038673651199998</c:v>
                </c:pt>
                <c:pt idx="157">
                  <c:v>12.038673651199998</c:v>
                </c:pt>
                <c:pt idx="158">
                  <c:v>12.1927927007</c:v>
                </c:pt>
                <c:pt idx="159">
                  <c:v>12.3469117502</c:v>
                </c:pt>
                <c:pt idx="160">
                  <c:v>12.3469117502</c:v>
                </c:pt>
                <c:pt idx="161">
                  <c:v>12.5018211538</c:v>
                </c:pt>
                <c:pt idx="162">
                  <c:v>12.8100592528</c:v>
                </c:pt>
                <c:pt idx="163">
                  <c:v>12.8100592528</c:v>
                </c:pt>
                <c:pt idx="164">
                  <c:v>12.9641783023</c:v>
                </c:pt>
                <c:pt idx="165">
                  <c:v>13.119087705899998</c:v>
                </c:pt>
                <c:pt idx="166">
                  <c:v>13.119087705899998</c:v>
                </c:pt>
                <c:pt idx="167">
                  <c:v>13.2732067554</c:v>
                </c:pt>
                <c:pt idx="168">
                  <c:v>13.2732067554</c:v>
                </c:pt>
                <c:pt idx="169">
                  <c:v>13.4273258049</c:v>
                </c:pt>
                <c:pt idx="170">
                  <c:v>13.582235208499998</c:v>
                </c:pt>
                <c:pt idx="171">
                  <c:v>13.736354257999999</c:v>
                </c:pt>
                <c:pt idx="172">
                  <c:v>13.736354257999999</c:v>
                </c:pt>
                <c:pt idx="173">
                  <c:v>14.045382711099998</c:v>
                </c:pt>
                <c:pt idx="174">
                  <c:v>14.199501760599999</c:v>
                </c:pt>
                <c:pt idx="175">
                  <c:v>14.199501760599999</c:v>
                </c:pt>
                <c:pt idx="176">
                  <c:v>14.199501760599999</c:v>
                </c:pt>
                <c:pt idx="177">
                  <c:v>14.3536208101</c:v>
                </c:pt>
                <c:pt idx="178">
                  <c:v>14.3536208101</c:v>
                </c:pt>
                <c:pt idx="179">
                  <c:v>14.508530213699999</c:v>
                </c:pt>
                <c:pt idx="180">
                  <c:v>14.508530213699999</c:v>
                </c:pt>
                <c:pt idx="181">
                  <c:v>14.662649263199999</c:v>
                </c:pt>
                <c:pt idx="182">
                  <c:v>14.816768312699997</c:v>
                </c:pt>
                <c:pt idx="183">
                  <c:v>14.816768312699997</c:v>
                </c:pt>
                <c:pt idx="184">
                  <c:v>14.816768312699997</c:v>
                </c:pt>
                <c:pt idx="185">
                  <c:v>14.816768312699997</c:v>
                </c:pt>
                <c:pt idx="186">
                  <c:v>14.816768312699997</c:v>
                </c:pt>
                <c:pt idx="187">
                  <c:v>14.971677716299999</c:v>
                </c:pt>
                <c:pt idx="188">
                  <c:v>14.971677716299999</c:v>
                </c:pt>
                <c:pt idx="189">
                  <c:v>15.1257967658</c:v>
                </c:pt>
                <c:pt idx="190">
                  <c:v>15.1257967658</c:v>
                </c:pt>
                <c:pt idx="191">
                  <c:v>15.1257967658</c:v>
                </c:pt>
                <c:pt idx="192">
                  <c:v>15.1257967658</c:v>
                </c:pt>
                <c:pt idx="193">
                  <c:v>15.1257967658</c:v>
                </c:pt>
                <c:pt idx="194">
                  <c:v>15.279915815299999</c:v>
                </c:pt>
                <c:pt idx="195">
                  <c:v>15.279915815299999</c:v>
                </c:pt>
                <c:pt idx="196">
                  <c:v>15.4340348648</c:v>
                </c:pt>
                <c:pt idx="197">
                  <c:v>15.588944268399999</c:v>
                </c:pt>
                <c:pt idx="198">
                  <c:v>15.588944268399999</c:v>
                </c:pt>
                <c:pt idx="199">
                  <c:v>15.4340348648</c:v>
                </c:pt>
                <c:pt idx="200">
                  <c:v>15.588944268399999</c:v>
                </c:pt>
                <c:pt idx="201">
                  <c:v>15.743063317899997</c:v>
                </c:pt>
                <c:pt idx="202">
                  <c:v>15.743063317899997</c:v>
                </c:pt>
                <c:pt idx="203">
                  <c:v>15.743063317899997</c:v>
                </c:pt>
                <c:pt idx="204">
                  <c:v>15.743063317899997</c:v>
                </c:pt>
                <c:pt idx="205">
                  <c:v>15.8971823674</c:v>
                </c:pt>
                <c:pt idx="206">
                  <c:v>16.052091771</c:v>
                </c:pt>
                <c:pt idx="207">
                  <c:v>16.2062108205</c:v>
                </c:pt>
                <c:pt idx="208">
                  <c:v>16.2062108205</c:v>
                </c:pt>
                <c:pt idx="209">
                  <c:v>16.2062108205</c:v>
                </c:pt>
                <c:pt idx="210">
                  <c:v>16.360329869999997</c:v>
                </c:pt>
                <c:pt idx="211">
                  <c:v>16.360329869999997</c:v>
                </c:pt>
                <c:pt idx="212">
                  <c:v>16.360329869999997</c:v>
                </c:pt>
                <c:pt idx="213">
                  <c:v>16.5152392736</c:v>
                </c:pt>
                <c:pt idx="214">
                  <c:v>16.5152392736</c:v>
                </c:pt>
                <c:pt idx="215">
                  <c:v>16.5152392736</c:v>
                </c:pt>
                <c:pt idx="216">
                  <c:v>16.669358323100003</c:v>
                </c:pt>
                <c:pt idx="217">
                  <c:v>16.669358323100003</c:v>
                </c:pt>
                <c:pt idx="218">
                  <c:v>16.8234773726</c:v>
                </c:pt>
                <c:pt idx="219">
                  <c:v>16.8234773726</c:v>
                </c:pt>
                <c:pt idx="220">
                  <c:v>16.8234773726</c:v>
                </c:pt>
                <c:pt idx="221">
                  <c:v>16.8234773726</c:v>
                </c:pt>
                <c:pt idx="222">
                  <c:v>16.9783867762</c:v>
                </c:pt>
                <c:pt idx="223">
                  <c:v>17.132505825699997</c:v>
                </c:pt>
                <c:pt idx="224">
                  <c:v>17.132505825699997</c:v>
                </c:pt>
                <c:pt idx="225">
                  <c:v>17.132505825699997</c:v>
                </c:pt>
                <c:pt idx="226">
                  <c:v>17.132505825699997</c:v>
                </c:pt>
                <c:pt idx="227">
                  <c:v>17.132505825699997</c:v>
                </c:pt>
                <c:pt idx="228">
                  <c:v>17.286624875199998</c:v>
                </c:pt>
                <c:pt idx="229">
                  <c:v>17.286624875199998</c:v>
                </c:pt>
                <c:pt idx="230">
                  <c:v>17.286624875199998</c:v>
                </c:pt>
                <c:pt idx="231">
                  <c:v>17.286624875199998</c:v>
                </c:pt>
                <c:pt idx="232">
                  <c:v>17.286624875199998</c:v>
                </c:pt>
                <c:pt idx="233">
                  <c:v>17.286624875199998</c:v>
                </c:pt>
                <c:pt idx="234">
                  <c:v>17.286624875199998</c:v>
                </c:pt>
                <c:pt idx="235">
                  <c:v>17.286624875199998</c:v>
                </c:pt>
                <c:pt idx="236">
                  <c:v>17.4415342788</c:v>
                </c:pt>
                <c:pt idx="237">
                  <c:v>17.4415342788</c:v>
                </c:pt>
                <c:pt idx="238">
                  <c:v>17.286624875199998</c:v>
                </c:pt>
                <c:pt idx="239">
                  <c:v>17.286624875199998</c:v>
                </c:pt>
                <c:pt idx="240">
                  <c:v>17.286624875199998</c:v>
                </c:pt>
                <c:pt idx="241">
                  <c:v>17.132505825699997</c:v>
                </c:pt>
                <c:pt idx="242">
                  <c:v>17.132505825699997</c:v>
                </c:pt>
                <c:pt idx="243">
                  <c:v>16.9783867762</c:v>
                </c:pt>
                <c:pt idx="244">
                  <c:v>16.8234773726</c:v>
                </c:pt>
                <c:pt idx="245">
                  <c:v>16.669358323100003</c:v>
                </c:pt>
                <c:pt idx="246">
                  <c:v>16.360329869999997</c:v>
                </c:pt>
                <c:pt idx="247">
                  <c:v>15.8971823674</c:v>
                </c:pt>
                <c:pt idx="248">
                  <c:v>15.4340348648</c:v>
                </c:pt>
                <c:pt idx="249">
                  <c:v>15.4340348648</c:v>
                </c:pt>
                <c:pt idx="250">
                  <c:v>14.662649263199999</c:v>
                </c:pt>
                <c:pt idx="251">
                  <c:v>14.199501760599999</c:v>
                </c:pt>
                <c:pt idx="252">
                  <c:v>14.045382711099998</c:v>
                </c:pt>
                <c:pt idx="253">
                  <c:v>13.736354257999999</c:v>
                </c:pt>
                <c:pt idx="254">
                  <c:v>13.2732067554</c:v>
                </c:pt>
                <c:pt idx="255">
                  <c:v>12.8100592528</c:v>
                </c:pt>
                <c:pt idx="256">
                  <c:v>12.038673651199998</c:v>
                </c:pt>
                <c:pt idx="257">
                  <c:v>11.7296451981</c:v>
                </c:pt>
                <c:pt idx="258">
                  <c:v>11.112378646</c:v>
                </c:pt>
                <c:pt idx="259">
                  <c:v>10.6492311434</c:v>
                </c:pt>
                <c:pt idx="260">
                  <c:v>9.8770551877</c:v>
                </c:pt>
                <c:pt idx="261">
                  <c:v>9.4139076851</c:v>
                </c:pt>
                <c:pt idx="262">
                  <c:v>8.6425220835</c:v>
                </c:pt>
                <c:pt idx="263">
                  <c:v>8.0244651773</c:v>
                </c:pt>
                <c:pt idx="264">
                  <c:v>7.4071986252</c:v>
                </c:pt>
                <c:pt idx="265">
                  <c:v>6.7898530376899995</c:v>
                </c:pt>
                <c:pt idx="266">
                  <c:v>6.17242841477</c:v>
                </c:pt>
                <c:pt idx="267">
                  <c:v>5.55492475644</c:v>
                </c:pt>
                <c:pt idx="268">
                  <c:v>4.9375001335199995</c:v>
                </c:pt>
                <c:pt idx="269">
                  <c:v>4.31999647519</c:v>
                </c:pt>
                <c:pt idx="270">
                  <c:v>3.8569280079999997</c:v>
                </c:pt>
                <c:pt idx="271">
                  <c:v>3.23950338508</c:v>
                </c:pt>
                <c:pt idx="272">
                  <c:v>2.77635588248</c:v>
                </c:pt>
                <c:pt idx="273">
                  <c:v>2.31328741529</c:v>
                </c:pt>
                <c:pt idx="274">
                  <c:v>2.0045751038299997</c:v>
                </c:pt>
                <c:pt idx="275">
                  <c:v>1.6957837569599998</c:v>
                </c:pt>
                <c:pt idx="276">
                  <c:v>1.3870714455</c:v>
                </c:pt>
                <c:pt idx="277">
                  <c:v>1.23271528977</c:v>
                </c:pt>
                <c:pt idx="278">
                  <c:v>0.76964682258</c:v>
                </c:pt>
                <c:pt idx="279">
                  <c:v>0.76964682258</c:v>
                </c:pt>
                <c:pt idx="280">
                  <c:v>0.46085547570999996</c:v>
                </c:pt>
                <c:pt idx="281">
                  <c:v>0.46085547570999996</c:v>
                </c:pt>
                <c:pt idx="282">
                  <c:v>0.30649931997999985</c:v>
                </c:pt>
                <c:pt idx="283">
                  <c:v>0.1521431642499999</c:v>
                </c:pt>
                <c:pt idx="284">
                  <c:v>-0.0022129914800000194</c:v>
                </c:pt>
                <c:pt idx="285">
                  <c:v>0.30649931997999985</c:v>
                </c:pt>
                <c:pt idx="286">
                  <c:v>-0.31095691710400003</c:v>
                </c:pt>
                <c:pt idx="287">
                  <c:v>0.30649931997999985</c:v>
                </c:pt>
                <c:pt idx="288">
                  <c:v>-0.31095691710400003</c:v>
                </c:pt>
                <c:pt idx="289">
                  <c:v>-0.0022129914800000194</c:v>
                </c:pt>
              </c:numCache>
            </c:numRef>
          </c:val>
          <c:smooth val="0"/>
        </c:ser>
        <c:axId val="48239483"/>
        <c:axId val="31502164"/>
      </c:lineChart>
      <c:catAx>
        <c:axId val="482394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Samples, 240 per second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1502164"/>
        <c:crosses val="autoZero"/>
        <c:auto val="1"/>
        <c:lblOffset val="100"/>
        <c:noMultiLvlLbl val="0"/>
      </c:catAx>
      <c:valAx>
        <c:axId val="315021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Thrust, Pounds-Force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48239483"/>
        <c:crossesAt val="1"/>
        <c:crossBetween val="between"/>
        <c:dispUnits/>
      </c:valAx>
      <c:spPr>
        <a:gradFill rotWithShape="1">
          <a:gsLst>
            <a:gs pos="0">
              <a:srgbClr val="FFFFCC"/>
            </a:gs>
            <a:gs pos="100000">
              <a:srgbClr val="C0C0C0"/>
            </a:gs>
          </a:gsLst>
          <a:lin ang="5400000" scaled="1"/>
        </a:gradFill>
        <a:ln w="3175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175"/>
          <c:y val="0.2075"/>
          <c:w val="0.8765"/>
          <c:h val="0.721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Sheet1!$K$38:$K$45</c:f>
              <c:numCache/>
            </c:numRef>
          </c:val>
          <c:smooth val="0"/>
        </c:ser>
        <c:axId val="15084021"/>
        <c:axId val="1538462"/>
      </c:lineChart>
      <c:catAx>
        <c:axId val="150840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538462"/>
        <c:crosses val="autoZero"/>
        <c:auto val="1"/>
        <c:lblOffset val="100"/>
        <c:noMultiLvlLbl val="0"/>
      </c:catAx>
      <c:valAx>
        <c:axId val="153846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508402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Data!$B$10:$B$299</c:f>
              <c:numCache/>
            </c:numRef>
          </c:val>
          <c:smooth val="0"/>
        </c:ser>
        <c:marker val="1"/>
        <c:axId val="13846159"/>
        <c:axId val="57506568"/>
      </c:lineChart>
      <c:catAx>
        <c:axId val="138461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7506568"/>
        <c:crosses val="autoZero"/>
        <c:auto val="1"/>
        <c:lblOffset val="100"/>
        <c:noMultiLvlLbl val="0"/>
      </c:catAx>
      <c:valAx>
        <c:axId val="5750656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384615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0.09425</cdr:x>
      <cdr:y>0.05725</cdr:y>
    </cdr:from>
    <cdr:to>
      <cdr:x>0.74925</cdr:x>
      <cdr:y>0.19825</cdr:y>
    </cdr:to>
    <cdr:sp>
      <cdr:nvSpPr>
        <cdr:cNvPr id="1" name="TextBox 1"/>
        <cdr:cNvSpPr txBox="1">
          <a:spLocks noChangeArrowheads="1"/>
        </cdr:cNvSpPr>
      </cdr:nvSpPr>
      <cdr:spPr>
        <a:xfrm>
          <a:off x="152400" y="76200"/>
          <a:ext cx="10668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Lb/Volt linearity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9525</xdr:rowOff>
    </xdr:from>
    <xdr:to>
      <xdr:col>7</xdr:col>
      <xdr:colOff>390525</xdr:colOff>
      <xdr:row>29</xdr:row>
      <xdr:rowOff>114300</xdr:rowOff>
    </xdr:to>
    <xdr:graphicFrame>
      <xdr:nvGraphicFramePr>
        <xdr:cNvPr id="1" name="Chart 1"/>
        <xdr:cNvGraphicFramePr/>
      </xdr:nvGraphicFramePr>
      <xdr:xfrm>
        <a:off x="0" y="1304925"/>
        <a:ext cx="4895850" cy="3505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390525</xdr:colOff>
      <xdr:row>21</xdr:row>
      <xdr:rowOff>66675</xdr:rowOff>
    </xdr:from>
    <xdr:to>
      <xdr:col>2</xdr:col>
      <xdr:colOff>161925</xdr:colOff>
      <xdr:row>25</xdr:row>
      <xdr:rowOff>38100</xdr:rowOff>
    </xdr:to>
    <xdr:grpSp>
      <xdr:nvGrpSpPr>
        <xdr:cNvPr id="2" name="Group 7"/>
        <xdr:cNvGrpSpPr>
          <a:grpSpLocks/>
        </xdr:cNvGrpSpPr>
      </xdr:nvGrpSpPr>
      <xdr:grpSpPr>
        <a:xfrm>
          <a:off x="1123950" y="3467100"/>
          <a:ext cx="381000" cy="619125"/>
          <a:chOff x="86" y="368"/>
          <a:chExt cx="40" cy="65"/>
        </a:xfrm>
        <a:solidFill>
          <a:srgbClr val="FFFFFF"/>
        </a:solidFill>
      </xdr:grpSpPr>
      <xdr:sp>
        <xdr:nvSpPr>
          <xdr:cNvPr id="3" name="Line 3"/>
          <xdr:cNvSpPr>
            <a:spLocks/>
          </xdr:cNvSpPr>
        </xdr:nvSpPr>
        <xdr:spPr>
          <a:xfrm>
            <a:off x="106" y="377"/>
            <a:ext cx="0" cy="5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Box 4"/>
          <xdr:cNvSpPr txBox="1">
            <a:spLocks noChangeArrowheads="1"/>
          </xdr:cNvSpPr>
        </xdr:nvSpPr>
        <xdr:spPr>
          <a:xfrm>
            <a:off x="86" y="368"/>
            <a:ext cx="40" cy="1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Start</a:t>
            </a:r>
          </a:p>
        </xdr:txBody>
      </xdr:sp>
    </xdr:grpSp>
    <xdr:clientData/>
  </xdr:twoCellAnchor>
  <xdr:twoCellAnchor>
    <xdr:from>
      <xdr:col>6</xdr:col>
      <xdr:colOff>66675</xdr:colOff>
      <xdr:row>21</xdr:row>
      <xdr:rowOff>95250</xdr:rowOff>
    </xdr:from>
    <xdr:to>
      <xdr:col>6</xdr:col>
      <xdr:colOff>447675</xdr:colOff>
      <xdr:row>25</xdr:row>
      <xdr:rowOff>38100</xdr:rowOff>
    </xdr:to>
    <xdr:grpSp>
      <xdr:nvGrpSpPr>
        <xdr:cNvPr id="5" name="Group 6"/>
        <xdr:cNvGrpSpPr>
          <a:grpSpLocks/>
        </xdr:cNvGrpSpPr>
      </xdr:nvGrpSpPr>
      <xdr:grpSpPr>
        <a:xfrm>
          <a:off x="3962400" y="3495675"/>
          <a:ext cx="381000" cy="590550"/>
          <a:chOff x="363" y="368"/>
          <a:chExt cx="40" cy="62"/>
        </a:xfrm>
        <a:solidFill>
          <a:srgbClr val="FFFFFF"/>
        </a:solidFill>
      </xdr:grpSpPr>
      <xdr:sp>
        <xdr:nvSpPr>
          <xdr:cNvPr id="6" name="Line 2"/>
          <xdr:cNvSpPr>
            <a:spLocks/>
          </xdr:cNvSpPr>
        </xdr:nvSpPr>
        <xdr:spPr>
          <a:xfrm>
            <a:off x="384" y="381"/>
            <a:ext cx="0" cy="4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Box 5"/>
          <xdr:cNvSpPr txBox="1">
            <a:spLocks noChangeArrowheads="1"/>
          </xdr:cNvSpPr>
        </xdr:nvSpPr>
        <xdr:spPr>
          <a:xfrm>
            <a:off x="363" y="368"/>
            <a:ext cx="40" cy="1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End</a:t>
            </a:r>
          </a:p>
        </xdr:txBody>
      </xdr:sp>
    </xdr:grpSp>
    <xdr:clientData/>
  </xdr:twoCellAnchor>
  <xdr:twoCellAnchor>
    <xdr:from>
      <xdr:col>12</xdr:col>
      <xdr:colOff>161925</xdr:colOff>
      <xdr:row>36</xdr:row>
      <xdr:rowOff>47625</xdr:rowOff>
    </xdr:from>
    <xdr:to>
      <xdr:col>14</xdr:col>
      <xdr:colOff>285750</xdr:colOff>
      <xdr:row>45</xdr:row>
      <xdr:rowOff>9525</xdr:rowOff>
    </xdr:to>
    <xdr:graphicFrame>
      <xdr:nvGraphicFramePr>
        <xdr:cNvPr id="8" name="Chart 9"/>
        <xdr:cNvGraphicFramePr/>
      </xdr:nvGraphicFramePr>
      <xdr:xfrm>
        <a:off x="8143875" y="5876925"/>
        <a:ext cx="1628775" cy="1419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581025</xdr:colOff>
      <xdr:row>16</xdr:row>
      <xdr:rowOff>0</xdr:rowOff>
    </xdr:from>
    <xdr:to>
      <xdr:col>11</xdr:col>
      <xdr:colOff>352425</xdr:colOff>
      <xdr:row>36</xdr:row>
      <xdr:rowOff>9525</xdr:rowOff>
    </xdr:to>
    <xdr:graphicFrame>
      <xdr:nvGraphicFramePr>
        <xdr:cNvPr id="1" name="Chart 1"/>
        <xdr:cNvGraphicFramePr/>
      </xdr:nvGraphicFramePr>
      <xdr:xfrm>
        <a:off x="1800225" y="2590800"/>
        <a:ext cx="5257800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09"/>
  <sheetViews>
    <sheetView tabSelected="1" workbookViewId="0" topLeftCell="A1">
      <selection activeCell="A1" sqref="A1"/>
    </sheetView>
  </sheetViews>
  <sheetFormatPr defaultColWidth="9.140625" defaultRowHeight="12.75"/>
  <cols>
    <col min="1" max="1" width="11.00390625" style="0" bestFit="1" customWidth="1"/>
    <col min="3" max="3" width="10.8515625" style="0" customWidth="1"/>
    <col min="8" max="8" width="11.140625" style="0" customWidth="1"/>
    <col min="9" max="9" width="13.57421875" style="0" customWidth="1"/>
    <col min="13" max="13" width="13.421875" style="0" customWidth="1"/>
  </cols>
  <sheetData>
    <row r="1" spans="1:3" ht="12.75">
      <c r="A1" t="s">
        <v>70</v>
      </c>
      <c r="C1" t="s">
        <v>68</v>
      </c>
    </row>
    <row r="2" ht="12.75">
      <c r="C2" t="s">
        <v>69</v>
      </c>
    </row>
    <row r="3" ht="12.75">
      <c r="C3" t="s">
        <v>71</v>
      </c>
    </row>
    <row r="4" ht="12.75">
      <c r="C4" t="s">
        <v>8</v>
      </c>
    </row>
    <row r="5" ht="12.75">
      <c r="C5" t="s">
        <v>8</v>
      </c>
    </row>
    <row r="6" ht="12.75">
      <c r="C6" t="s">
        <v>8</v>
      </c>
    </row>
    <row r="8" spans="6:7" ht="12.75">
      <c r="F8" t="s">
        <v>8</v>
      </c>
      <c r="G8" t="s">
        <v>8</v>
      </c>
    </row>
    <row r="9" spans="9:10" ht="12.75">
      <c r="I9" t="s">
        <v>64</v>
      </c>
      <c r="J9" t="s">
        <v>8</v>
      </c>
    </row>
    <row r="10" spans="9:10" ht="12.75">
      <c r="I10" t="s">
        <v>17</v>
      </c>
      <c r="J10" t="s">
        <v>65</v>
      </c>
    </row>
    <row r="11" spans="9:10" ht="12.75">
      <c r="I11" t="s">
        <v>18</v>
      </c>
      <c r="J11" t="s">
        <v>66</v>
      </c>
    </row>
    <row r="12" spans="9:11" ht="12.75">
      <c r="I12" t="s">
        <v>19</v>
      </c>
      <c r="J12" t="s">
        <v>67</v>
      </c>
      <c r="K12" t="s">
        <v>8</v>
      </c>
    </row>
    <row r="13" spans="11:15" ht="12.75">
      <c r="K13" t="s">
        <v>8</v>
      </c>
      <c r="L13" t="s">
        <v>53</v>
      </c>
      <c r="O13" t="s">
        <v>51</v>
      </c>
    </row>
    <row r="14" spans="9:16" ht="12.75">
      <c r="I14" t="s">
        <v>22</v>
      </c>
      <c r="J14">
        <v>3.375</v>
      </c>
      <c r="K14" t="s">
        <v>8</v>
      </c>
      <c r="L14">
        <f aca="true" t="shared" si="0" ref="L14:L19">J14</f>
        <v>3.375</v>
      </c>
      <c r="M14" t="s">
        <v>13</v>
      </c>
      <c r="O14">
        <v>1.3475</v>
      </c>
      <c r="P14" t="s">
        <v>54</v>
      </c>
    </row>
    <row r="15" spans="9:13" ht="12.75">
      <c r="I15" t="s">
        <v>20</v>
      </c>
      <c r="J15">
        <v>0.875</v>
      </c>
      <c r="K15" t="s">
        <v>8</v>
      </c>
      <c r="L15">
        <f t="shared" si="0"/>
        <v>0.875</v>
      </c>
      <c r="M15" t="s">
        <v>13</v>
      </c>
    </row>
    <row r="16" spans="9:13" ht="12.75">
      <c r="I16" t="s">
        <v>21</v>
      </c>
      <c r="J16">
        <v>0.3125</v>
      </c>
      <c r="K16" t="s">
        <v>8</v>
      </c>
      <c r="L16">
        <f t="shared" si="0"/>
        <v>0.3125</v>
      </c>
      <c r="M16" t="s">
        <v>13</v>
      </c>
    </row>
    <row r="17" spans="9:13" ht="12.75">
      <c r="I17" t="s">
        <v>50</v>
      </c>
      <c r="J17">
        <v>50.8</v>
      </c>
      <c r="K17" t="s">
        <v>8</v>
      </c>
      <c r="L17">
        <f t="shared" si="0"/>
        <v>50.8</v>
      </c>
      <c r="M17" t="s">
        <v>29</v>
      </c>
    </row>
    <row r="18" spans="9:13" ht="12.75">
      <c r="I18" t="s">
        <v>44</v>
      </c>
      <c r="J18">
        <f>(J15-J16)/2</f>
        <v>0.28125</v>
      </c>
      <c r="K18" t="s">
        <v>8</v>
      </c>
      <c r="L18">
        <f t="shared" si="0"/>
        <v>0.28125</v>
      </c>
      <c r="M18" t="s">
        <v>13</v>
      </c>
    </row>
    <row r="19" spans="9:13" ht="12.75">
      <c r="I19" t="s">
        <v>52</v>
      </c>
      <c r="J19">
        <v>47.8</v>
      </c>
      <c r="K19" t="s">
        <v>8</v>
      </c>
      <c r="L19">
        <f t="shared" si="0"/>
        <v>47.8</v>
      </c>
      <c r="M19" t="s">
        <v>29</v>
      </c>
    </row>
    <row r="21" ht="12.75">
      <c r="I21" t="s">
        <v>11</v>
      </c>
    </row>
    <row r="22" spans="9:11" ht="12.75">
      <c r="I22" t="s">
        <v>23</v>
      </c>
      <c r="J22">
        <v>0.28</v>
      </c>
      <c r="K22" t="s">
        <v>13</v>
      </c>
    </row>
    <row r="23" spans="9:11" ht="12.75">
      <c r="I23" t="s">
        <v>24</v>
      </c>
      <c r="J23" t="s">
        <v>8</v>
      </c>
      <c r="K23" t="s">
        <v>13</v>
      </c>
    </row>
    <row r="24" spans="9:11" ht="12.75">
      <c r="I24" t="s">
        <v>47</v>
      </c>
      <c r="J24" t="e">
        <f>J23-J22</f>
        <v>#VALUE!</v>
      </c>
      <c r="K24" t="s">
        <v>13</v>
      </c>
    </row>
    <row r="26" spans="10:11" ht="12.75">
      <c r="J26" t="s">
        <v>25</v>
      </c>
      <c r="K26" t="s">
        <v>27</v>
      </c>
    </row>
    <row r="27" spans="9:13" ht="12.75">
      <c r="I27" t="s">
        <v>10</v>
      </c>
      <c r="J27">
        <v>71</v>
      </c>
      <c r="K27">
        <v>150</v>
      </c>
      <c r="L27" t="s">
        <v>28</v>
      </c>
      <c r="M27" t="s">
        <v>56</v>
      </c>
    </row>
    <row r="28" spans="9:14" ht="12.75">
      <c r="I28" t="s">
        <v>26</v>
      </c>
      <c r="J28">
        <v>175</v>
      </c>
      <c r="K28">
        <v>325</v>
      </c>
      <c r="M28" t="s">
        <v>40</v>
      </c>
      <c r="N28">
        <f>((J22/2)^2)*PI()</f>
        <v>0.06157521601035995</v>
      </c>
    </row>
    <row r="29" spans="9:14" ht="12.75">
      <c r="I29" t="s">
        <v>12</v>
      </c>
      <c r="J29">
        <v>179</v>
      </c>
      <c r="K29">
        <v>325</v>
      </c>
      <c r="L29" t="s">
        <v>8</v>
      </c>
      <c r="M29" t="s">
        <v>42</v>
      </c>
      <c r="N29">
        <f>C32/N28</f>
        <v>283.25575465079135</v>
      </c>
    </row>
    <row r="30" spans="9:13" ht="12.75">
      <c r="I30" t="s">
        <v>43</v>
      </c>
      <c r="J30">
        <f>(J18/C34)/2</f>
        <v>0.15271493212669685</v>
      </c>
      <c r="K30" t="s">
        <v>45</v>
      </c>
      <c r="M30" t="s">
        <v>57</v>
      </c>
    </row>
    <row r="32" spans="1:7" ht="12.75">
      <c r="A32" t="s">
        <v>14</v>
      </c>
      <c r="C32" s="2">
        <f>MAX(Data!B10:B300)</f>
        <v>17.4415342788</v>
      </c>
      <c r="D32" t="s">
        <v>37</v>
      </c>
      <c r="E32" t="s">
        <v>8</v>
      </c>
      <c r="G32" t="s">
        <v>8</v>
      </c>
    </row>
    <row r="33" spans="1:7" ht="12.75">
      <c r="A33" t="s">
        <v>2</v>
      </c>
      <c r="C33" s="2">
        <f>AVERAGE(Data!B64:B285)</f>
        <v>10.667120915258112</v>
      </c>
      <c r="D33" t="s">
        <v>34</v>
      </c>
      <c r="G33" t="s">
        <v>8</v>
      </c>
    </row>
    <row r="34" spans="1:8" ht="12.75">
      <c r="A34" t="s">
        <v>0</v>
      </c>
      <c r="C34" s="2">
        <f>(285-64)/240</f>
        <v>0.9208333333333333</v>
      </c>
      <c r="D34" t="s">
        <v>38</v>
      </c>
      <c r="H34" t="s">
        <v>58</v>
      </c>
    </row>
    <row r="35" spans="1:8" ht="12.75">
      <c r="A35" t="s">
        <v>3</v>
      </c>
      <c r="C35" s="2">
        <f>C33*C34</f>
        <v>9.822640509466844</v>
      </c>
      <c r="D35" t="s">
        <v>4</v>
      </c>
      <c r="H35" t="s">
        <v>31</v>
      </c>
    </row>
    <row r="36" spans="3:12" ht="12.75">
      <c r="C36" s="2">
        <f>C35*4.448</f>
        <v>43.69110498610853</v>
      </c>
      <c r="D36" t="s">
        <v>5</v>
      </c>
      <c r="H36" t="s">
        <v>61</v>
      </c>
      <c r="I36" t="s">
        <v>30</v>
      </c>
      <c r="J36" t="s">
        <v>32</v>
      </c>
      <c r="K36" t="s">
        <v>33</v>
      </c>
      <c r="L36" t="s">
        <v>49</v>
      </c>
    </row>
    <row r="37" spans="1:9" ht="12.75">
      <c r="A37" t="s">
        <v>6</v>
      </c>
      <c r="C37" s="1">
        <v>0.0478</v>
      </c>
      <c r="D37" t="s">
        <v>55</v>
      </c>
      <c r="H37">
        <v>0</v>
      </c>
      <c r="I37" s="5">
        <v>0.098</v>
      </c>
    </row>
    <row r="38" spans="1:12" ht="12.75">
      <c r="A38" t="s">
        <v>8</v>
      </c>
      <c r="C38" s="2">
        <f>C37/453.54*1000</f>
        <v>0.10539312960268113</v>
      </c>
      <c r="D38" t="s">
        <v>9</v>
      </c>
      <c r="H38">
        <v>3.15</v>
      </c>
      <c r="I38" s="5">
        <v>0.488</v>
      </c>
      <c r="J38">
        <f>(I38)/H38</f>
        <v>0.15492063492063493</v>
      </c>
      <c r="K38">
        <f aca="true" t="shared" si="1" ref="K38:K44">1/J38</f>
        <v>6.4549180327868845</v>
      </c>
      <c r="L38">
        <f>K38+0.5</f>
        <v>6.9549180327868845</v>
      </c>
    </row>
    <row r="39" spans="1:12" ht="12.75">
      <c r="A39" t="s">
        <v>7</v>
      </c>
      <c r="C39" s="2">
        <f>(C36/C37)/9.8</f>
        <v>93.2693727822315</v>
      </c>
      <c r="D39" t="s">
        <v>1</v>
      </c>
      <c r="H39">
        <v>6.15</v>
      </c>
      <c r="I39" s="5">
        <v>0.879</v>
      </c>
      <c r="J39">
        <f>I39/H39</f>
        <v>0.14292682926829267</v>
      </c>
      <c r="K39">
        <f t="shared" si="1"/>
        <v>6.996587030716724</v>
      </c>
      <c r="L39">
        <f aca="true" t="shared" si="2" ref="L39:L44">K39+0.5</f>
        <v>7.496587030716724</v>
      </c>
    </row>
    <row r="40" spans="8:12" ht="12.75">
      <c r="H40">
        <v>11.15</v>
      </c>
      <c r="I40" s="5">
        <v>1.504</v>
      </c>
      <c r="J40">
        <f>I40/H40</f>
        <v>0.1348878923766816</v>
      </c>
      <c r="K40">
        <f t="shared" si="1"/>
        <v>7.413563829787234</v>
      </c>
      <c r="L40">
        <f t="shared" si="2"/>
        <v>7.913563829787234</v>
      </c>
    </row>
    <row r="41" spans="1:12" ht="12.75">
      <c r="A41" s="6"/>
      <c r="H41">
        <v>13.15</v>
      </c>
      <c r="I41" s="5">
        <v>1.66</v>
      </c>
      <c r="J41">
        <f>I41/H41</f>
        <v>0.1262357414448669</v>
      </c>
      <c r="K41">
        <f t="shared" si="1"/>
        <v>7.921686746987953</v>
      </c>
      <c r="L41">
        <f t="shared" si="2"/>
        <v>8.421686746987952</v>
      </c>
    </row>
    <row r="42" spans="8:12" ht="12.75">
      <c r="H42">
        <v>23.15</v>
      </c>
      <c r="I42" s="5">
        <v>2.969</v>
      </c>
      <c r="J42">
        <f>I42/H42</f>
        <v>0.12825053995680347</v>
      </c>
      <c r="K42">
        <f t="shared" si="1"/>
        <v>7.797238127315594</v>
      </c>
      <c r="L42">
        <f t="shared" si="2"/>
        <v>8.297238127315595</v>
      </c>
    </row>
    <row r="43" spans="8:12" ht="12.75">
      <c r="H43">
        <v>33.15</v>
      </c>
      <c r="I43" s="5">
        <v>4.141</v>
      </c>
      <c r="J43">
        <f>I43/H43</f>
        <v>0.12491704374057316</v>
      </c>
      <c r="K43">
        <f t="shared" si="1"/>
        <v>8.00531272639459</v>
      </c>
      <c r="L43">
        <f t="shared" si="2"/>
        <v>8.50531272639459</v>
      </c>
    </row>
    <row r="44" spans="1:12" ht="12.75">
      <c r="A44" t="s">
        <v>36</v>
      </c>
      <c r="H44">
        <v>43.15</v>
      </c>
      <c r="I44" s="5">
        <v>5.469</v>
      </c>
      <c r="J44">
        <f>I44/H44</f>
        <v>0.1267439165701043</v>
      </c>
      <c r="K44">
        <f t="shared" si="1"/>
        <v>7.889925031998536</v>
      </c>
      <c r="L44">
        <f t="shared" si="2"/>
        <v>8.389925031998537</v>
      </c>
    </row>
    <row r="45" spans="1:9" ht="12.75">
      <c r="A45" t="s">
        <v>39</v>
      </c>
      <c r="I45" s="5"/>
    </row>
    <row r="46" spans="9:12" ht="12.75">
      <c r="I46" t="s">
        <v>46</v>
      </c>
      <c r="J46">
        <f>AVERAGE(J41:J44)</f>
        <v>0.12653681042808695</v>
      </c>
      <c r="K46">
        <f>AVERAGE(K41:K44)</f>
        <v>7.903540658174169</v>
      </c>
      <c r="L46" t="s">
        <v>62</v>
      </c>
    </row>
    <row r="47" spans="1:8" ht="12.75">
      <c r="A47" t="s">
        <v>8</v>
      </c>
      <c r="H47" t="s">
        <v>60</v>
      </c>
    </row>
    <row r="274" spans="1:2" ht="12.75">
      <c r="A274" s="1"/>
      <c r="B274" s="2"/>
    </row>
    <row r="275" spans="1:2" ht="12.75">
      <c r="A275" s="1"/>
      <c r="B275" s="2"/>
    </row>
    <row r="276" spans="1:2" ht="12.75">
      <c r="A276" s="1"/>
      <c r="B276" s="2"/>
    </row>
    <row r="277" spans="1:2" ht="12.75">
      <c r="A277" s="1"/>
      <c r="B277" s="2"/>
    </row>
    <row r="278" spans="1:2" ht="12.75">
      <c r="A278" s="1"/>
      <c r="B278" s="2"/>
    </row>
    <row r="279" spans="1:2" ht="12.75">
      <c r="A279" s="1"/>
      <c r="B279" s="2"/>
    </row>
    <row r="280" spans="1:2" ht="12.75">
      <c r="A280" s="1"/>
      <c r="B280" s="2"/>
    </row>
    <row r="281" spans="1:2" ht="12.75">
      <c r="A281" s="1"/>
      <c r="B281" s="2"/>
    </row>
    <row r="282" spans="1:2" ht="12.75">
      <c r="A282" s="1"/>
      <c r="B282" s="2"/>
    </row>
    <row r="283" spans="1:2" ht="12.75">
      <c r="A283" s="1"/>
      <c r="B283" s="2"/>
    </row>
    <row r="284" spans="1:2" ht="12.75">
      <c r="A284" s="1"/>
      <c r="B284" s="2"/>
    </row>
    <row r="285" spans="1:2" ht="12.75">
      <c r="A285" s="1"/>
      <c r="B285" s="2"/>
    </row>
    <row r="286" spans="1:2" ht="12.75">
      <c r="A286" s="1"/>
      <c r="B286" s="2"/>
    </row>
    <row r="287" spans="1:2" ht="12.75">
      <c r="A287" s="1"/>
      <c r="B287" s="2"/>
    </row>
    <row r="288" spans="1:2" ht="12.75">
      <c r="A288" s="1"/>
      <c r="B288" s="2"/>
    </row>
    <row r="289" spans="1:2" ht="12.75">
      <c r="A289" s="1"/>
      <c r="B289" s="2"/>
    </row>
    <row r="290" spans="1:2" ht="12.75">
      <c r="A290" s="1"/>
      <c r="B290" s="2"/>
    </row>
    <row r="291" spans="1:2" ht="12.75">
      <c r="A291" s="1"/>
      <c r="B291" s="2"/>
    </row>
    <row r="292" spans="1:2" ht="12.75">
      <c r="A292" s="1"/>
      <c r="B292" s="2"/>
    </row>
    <row r="293" spans="1:2" ht="12.75">
      <c r="A293" s="1"/>
      <c r="B293" s="2"/>
    </row>
    <row r="294" spans="1:2" ht="12.75">
      <c r="A294" s="1"/>
      <c r="B294" s="2"/>
    </row>
    <row r="295" spans="1:2" ht="12.75">
      <c r="A295" s="1"/>
      <c r="B295" s="2"/>
    </row>
    <row r="296" spans="1:2" ht="12.75">
      <c r="A296" s="1"/>
      <c r="B296" s="2"/>
    </row>
    <row r="297" spans="1:2" ht="12.75">
      <c r="A297" s="1"/>
      <c r="B297" s="2"/>
    </row>
    <row r="298" spans="1:2" ht="12.75">
      <c r="A298" s="1"/>
      <c r="B298" s="2"/>
    </row>
    <row r="299" spans="1:2" ht="12.75">
      <c r="A299" s="1"/>
      <c r="B299" s="2"/>
    </row>
    <row r="300" spans="1:2" ht="12.75">
      <c r="A300" s="1"/>
      <c r="B300" s="2"/>
    </row>
    <row r="301" spans="1:2" ht="12.75">
      <c r="A301" s="1"/>
      <c r="B301" s="2"/>
    </row>
    <row r="302" spans="1:2" ht="12.75">
      <c r="A302" s="1"/>
      <c r="B302" s="2"/>
    </row>
    <row r="303" spans="1:2" ht="12.75">
      <c r="A303" s="1"/>
      <c r="B303" s="2"/>
    </row>
    <row r="304" spans="1:2" ht="12.75">
      <c r="A304" s="1"/>
      <c r="B304" s="2"/>
    </row>
    <row r="305" spans="1:2" ht="12.75">
      <c r="A305" s="1"/>
      <c r="B305" s="2"/>
    </row>
    <row r="306" spans="1:2" ht="12.75">
      <c r="A306" s="1"/>
      <c r="B306" s="2"/>
    </row>
    <row r="307" spans="1:2" ht="12.75">
      <c r="A307" s="1"/>
      <c r="B307" s="2"/>
    </row>
    <row r="308" spans="1:2" ht="12.75">
      <c r="A308" s="1"/>
      <c r="B308" s="2"/>
    </row>
    <row r="309" spans="1:2" ht="12.75">
      <c r="A309" s="1"/>
      <c r="B309" s="2"/>
    </row>
    <row r="310" spans="1:2" ht="12.75">
      <c r="A310" s="1"/>
      <c r="B310" s="2"/>
    </row>
    <row r="311" spans="1:2" ht="12.75">
      <c r="A311" s="1"/>
      <c r="B311" s="2"/>
    </row>
    <row r="312" spans="1:2" ht="12.75">
      <c r="A312" s="1"/>
      <c r="B312" s="2"/>
    </row>
    <row r="313" spans="1:2" ht="12.75">
      <c r="A313" s="1"/>
      <c r="B313" s="2"/>
    </row>
    <row r="314" spans="1:2" ht="12.75">
      <c r="A314" s="1"/>
      <c r="B314" s="2"/>
    </row>
    <row r="315" spans="1:2" ht="12.75">
      <c r="A315" s="1"/>
      <c r="B315" s="2"/>
    </row>
    <row r="316" spans="1:2" ht="12.75">
      <c r="A316" s="1"/>
      <c r="B316" s="2"/>
    </row>
    <row r="317" spans="1:2" ht="12.75">
      <c r="A317" s="1"/>
      <c r="B317" s="2"/>
    </row>
    <row r="318" spans="1:2" ht="12.75">
      <c r="A318" s="1"/>
      <c r="B318" s="2"/>
    </row>
    <row r="319" spans="1:2" ht="12.75">
      <c r="A319" s="1"/>
      <c r="B319" s="2"/>
    </row>
    <row r="320" spans="1:2" ht="12.75">
      <c r="A320" s="1"/>
      <c r="B320" s="2"/>
    </row>
    <row r="321" spans="1:2" ht="12.75">
      <c r="A321" s="1"/>
      <c r="B321" s="2"/>
    </row>
    <row r="322" spans="1:2" ht="12.75">
      <c r="A322" s="1"/>
      <c r="B322" s="2"/>
    </row>
    <row r="323" spans="1:2" ht="12.75">
      <c r="A323" s="1"/>
      <c r="B323" s="2"/>
    </row>
    <row r="324" spans="1:2" ht="12.75">
      <c r="A324" s="1"/>
      <c r="B324" s="2"/>
    </row>
    <row r="325" spans="1:2" ht="12.75">
      <c r="A325" s="1"/>
      <c r="B325" s="2"/>
    </row>
    <row r="326" spans="1:2" ht="12.75">
      <c r="A326" s="1"/>
      <c r="B326" s="2"/>
    </row>
    <row r="327" spans="1:2" ht="12.75">
      <c r="A327" s="1"/>
      <c r="B327" s="2"/>
    </row>
    <row r="328" spans="1:2" ht="12.75">
      <c r="A328" s="1"/>
      <c r="B328" s="2"/>
    </row>
    <row r="329" spans="1:2" ht="12.75">
      <c r="A329" s="1"/>
      <c r="B329" s="2"/>
    </row>
    <row r="330" spans="1:2" ht="12.75">
      <c r="A330" s="1"/>
      <c r="B330" s="2"/>
    </row>
    <row r="331" spans="1:2" ht="12.75">
      <c r="A331" s="1"/>
      <c r="B331" s="2"/>
    </row>
    <row r="332" spans="1:2" ht="12.75">
      <c r="A332" s="1"/>
      <c r="B332" s="2"/>
    </row>
    <row r="333" spans="1:2" ht="12.75">
      <c r="A333" s="1"/>
      <c r="B333" s="2"/>
    </row>
    <row r="334" spans="1:2" ht="12.75">
      <c r="A334" s="1"/>
      <c r="B334" s="2"/>
    </row>
    <row r="335" spans="1:2" ht="12.75">
      <c r="A335" s="1"/>
      <c r="B335" s="2"/>
    </row>
    <row r="336" spans="1:2" ht="12.75">
      <c r="A336" s="1"/>
      <c r="B336" s="2"/>
    </row>
    <row r="337" spans="1:2" ht="12.75">
      <c r="A337" s="1"/>
      <c r="B337" s="2"/>
    </row>
    <row r="338" spans="1:2" ht="12.75">
      <c r="A338" s="1"/>
      <c r="B338" s="2"/>
    </row>
    <row r="339" spans="1:2" ht="12.75">
      <c r="A339" s="1"/>
      <c r="B339" s="2"/>
    </row>
    <row r="340" spans="1:2" ht="12.75">
      <c r="A340" s="1"/>
      <c r="B340" s="2"/>
    </row>
    <row r="341" spans="1:2" ht="12.75">
      <c r="A341" s="1"/>
      <c r="B341" s="2"/>
    </row>
    <row r="342" spans="1:2" ht="12.75">
      <c r="A342" s="1"/>
      <c r="B342" s="2"/>
    </row>
    <row r="343" spans="1:2" ht="12.75">
      <c r="A343" s="1"/>
      <c r="B343" s="2"/>
    </row>
    <row r="344" spans="1:2" ht="12.75">
      <c r="A344" s="1"/>
      <c r="B344" s="2"/>
    </row>
    <row r="345" spans="1:2" ht="12.75">
      <c r="A345" s="1"/>
      <c r="B345" s="2"/>
    </row>
    <row r="346" spans="1:2" ht="12.75">
      <c r="A346" s="1"/>
      <c r="B346" s="2"/>
    </row>
    <row r="347" spans="1:2" ht="12.75">
      <c r="A347" s="1"/>
      <c r="B347" s="2"/>
    </row>
    <row r="348" spans="1:2" ht="12.75">
      <c r="A348" s="1"/>
      <c r="B348" s="2"/>
    </row>
    <row r="349" spans="1:2" ht="12.75">
      <c r="A349" s="1"/>
      <c r="B349" s="2"/>
    </row>
    <row r="350" spans="1:2" ht="12.75">
      <c r="A350" s="1"/>
      <c r="B350" s="2"/>
    </row>
    <row r="351" spans="1:2" ht="12.75">
      <c r="A351" s="1"/>
      <c r="B351" s="2"/>
    </row>
    <row r="352" spans="1:2" ht="12.75">
      <c r="A352" s="1"/>
      <c r="B352" s="2"/>
    </row>
    <row r="353" spans="1:2" ht="12.75">
      <c r="A353" s="1"/>
      <c r="B353" s="2"/>
    </row>
    <row r="354" spans="1:2" ht="12.75">
      <c r="A354" s="1"/>
      <c r="B354" s="2"/>
    </row>
    <row r="355" spans="1:2" ht="12.75">
      <c r="A355" s="1"/>
      <c r="B355" s="2"/>
    </row>
    <row r="356" spans="1:2" ht="12.75">
      <c r="A356" s="1"/>
      <c r="B356" s="2"/>
    </row>
    <row r="357" spans="1:2" ht="12.75">
      <c r="A357" s="1"/>
      <c r="B357" s="2"/>
    </row>
    <row r="358" spans="1:2" ht="12.75">
      <c r="A358" s="1"/>
      <c r="B358" s="2"/>
    </row>
    <row r="359" spans="1:2" ht="12.75">
      <c r="A359" s="1"/>
      <c r="B359" s="2"/>
    </row>
    <row r="360" spans="1:2" ht="12.75">
      <c r="A360" s="1"/>
      <c r="B360" s="2"/>
    </row>
    <row r="361" spans="1:2" ht="12.75">
      <c r="A361" s="1"/>
      <c r="B361" s="2"/>
    </row>
    <row r="362" spans="1:2" ht="12.75">
      <c r="A362" s="1"/>
      <c r="B362" s="2"/>
    </row>
    <row r="363" spans="1:2" ht="12.75">
      <c r="A363" s="1"/>
      <c r="B363" s="2"/>
    </row>
    <row r="364" spans="1:2" ht="12.75">
      <c r="A364" s="1"/>
      <c r="B364" s="2"/>
    </row>
    <row r="365" spans="1:2" ht="12.75">
      <c r="A365" s="1"/>
      <c r="B365" s="2"/>
    </row>
    <row r="366" spans="1:2" ht="12.75">
      <c r="A366" s="1"/>
      <c r="B366" s="2"/>
    </row>
    <row r="367" spans="1:2" ht="12.75">
      <c r="A367" s="1"/>
      <c r="B367" s="2"/>
    </row>
    <row r="368" spans="1:2" ht="12.75">
      <c r="A368" s="1"/>
      <c r="B368" s="2"/>
    </row>
    <row r="369" spans="1:2" ht="12.75">
      <c r="A369" s="1"/>
      <c r="B369" s="2"/>
    </row>
    <row r="370" spans="1:2" ht="12.75">
      <c r="A370" s="1"/>
      <c r="B370" s="2"/>
    </row>
    <row r="371" spans="1:2" ht="12.75">
      <c r="A371" s="1"/>
      <c r="B371" s="2"/>
    </row>
    <row r="372" spans="1:2" ht="12.75">
      <c r="A372" s="1"/>
      <c r="B372" s="2"/>
    </row>
    <row r="373" spans="1:2" ht="12.75">
      <c r="A373" s="1"/>
      <c r="B373" s="2"/>
    </row>
    <row r="374" spans="1:2" ht="12.75">
      <c r="A374" s="1"/>
      <c r="B374" s="2"/>
    </row>
    <row r="375" spans="1:2" ht="12.75">
      <c r="A375" s="1"/>
      <c r="B375" s="2"/>
    </row>
    <row r="376" spans="1:2" ht="12.75">
      <c r="A376" s="1"/>
      <c r="B376" s="2"/>
    </row>
    <row r="377" spans="1:2" ht="12.75">
      <c r="A377" s="1"/>
      <c r="B377" s="2"/>
    </row>
    <row r="378" spans="1:2" ht="12.75">
      <c r="A378" s="1"/>
      <c r="B378" s="2"/>
    </row>
    <row r="379" spans="1:2" ht="12.75">
      <c r="A379" s="1"/>
      <c r="B379" s="2"/>
    </row>
    <row r="380" spans="1:2" ht="12.75">
      <c r="A380" s="1"/>
      <c r="B380" s="2"/>
    </row>
    <row r="381" spans="1:2" ht="12.75">
      <c r="A381" s="1"/>
      <c r="B381" s="2"/>
    </row>
    <row r="382" spans="1:2" ht="12.75">
      <c r="A382" s="1"/>
      <c r="B382" s="2"/>
    </row>
    <row r="383" spans="1:2" ht="12.75">
      <c r="A383" s="1"/>
      <c r="B383" s="2"/>
    </row>
    <row r="384" spans="1:2" ht="12.75">
      <c r="A384" s="1"/>
      <c r="B384" s="2"/>
    </row>
    <row r="385" spans="1:2" ht="12.75">
      <c r="A385" s="1"/>
      <c r="B385" s="2"/>
    </row>
    <row r="386" spans="1:2" ht="12.75">
      <c r="A386" s="1"/>
      <c r="B386" s="2"/>
    </row>
    <row r="387" spans="1:2" ht="12.75">
      <c r="A387" s="1"/>
      <c r="B387" s="2"/>
    </row>
    <row r="388" spans="1:2" ht="12.75">
      <c r="A388" s="1"/>
      <c r="B388" s="2"/>
    </row>
    <row r="389" spans="1:2" ht="12.75">
      <c r="A389" s="1"/>
      <c r="B389" s="2"/>
    </row>
    <row r="390" spans="1:2" ht="12.75">
      <c r="A390" s="1"/>
      <c r="B390" s="2"/>
    </row>
    <row r="391" spans="1:2" ht="12.75">
      <c r="A391" s="1"/>
      <c r="B391" s="2"/>
    </row>
    <row r="392" spans="1:2" ht="12.75">
      <c r="A392" s="1"/>
      <c r="B392" s="2"/>
    </row>
    <row r="393" spans="1:2" ht="12.75">
      <c r="A393" s="1"/>
      <c r="B393" s="2"/>
    </row>
    <row r="394" spans="1:2" ht="12.75">
      <c r="A394" s="1"/>
      <c r="B394" s="2"/>
    </row>
    <row r="395" spans="1:2" ht="12.75">
      <c r="A395" s="1"/>
      <c r="B395" s="2"/>
    </row>
    <row r="396" spans="1:2" ht="12.75">
      <c r="A396" s="1"/>
      <c r="B396" s="2"/>
    </row>
    <row r="397" spans="1:2" ht="12.75">
      <c r="A397" s="1"/>
      <c r="B397" s="2"/>
    </row>
    <row r="398" spans="1:2" ht="12.75">
      <c r="A398" s="1"/>
      <c r="B398" s="2"/>
    </row>
    <row r="399" spans="1:2" ht="12.75">
      <c r="A399" s="1"/>
      <c r="B399" s="2"/>
    </row>
    <row r="400" spans="1:2" ht="12.75">
      <c r="A400" s="1"/>
      <c r="B400" s="2"/>
    </row>
    <row r="401" spans="1:2" ht="12.75">
      <c r="A401" s="1"/>
      <c r="B401" s="2"/>
    </row>
    <row r="402" spans="1:2" ht="12.75">
      <c r="A402" s="1"/>
      <c r="B402" s="2"/>
    </row>
    <row r="403" spans="1:2" ht="12.75">
      <c r="A403" s="1"/>
      <c r="B403" s="2"/>
    </row>
    <row r="404" spans="1:2" ht="12.75">
      <c r="A404" s="1"/>
      <c r="B404" s="2"/>
    </row>
    <row r="405" spans="1:2" ht="12.75">
      <c r="A405" s="1"/>
      <c r="B405" s="2"/>
    </row>
    <row r="406" spans="1:2" ht="12.75">
      <c r="A406" s="1"/>
      <c r="B406" s="2"/>
    </row>
    <row r="407" spans="1:2" ht="12.75">
      <c r="A407" s="1"/>
      <c r="B407" s="2"/>
    </row>
    <row r="409" ht="12.75">
      <c r="A409" s="1"/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41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59</v>
      </c>
    </row>
    <row r="2" ht="12.75">
      <c r="A2" t="s">
        <v>63</v>
      </c>
    </row>
    <row r="9" spans="1:5" ht="12.75">
      <c r="A9" t="s">
        <v>30</v>
      </c>
      <c r="B9" t="s">
        <v>35</v>
      </c>
      <c r="D9" t="s">
        <v>41</v>
      </c>
      <c r="E9" t="s">
        <v>48</v>
      </c>
    </row>
    <row r="10" spans="1:5" ht="12.75">
      <c r="A10" s="1">
        <v>0.13672</v>
      </c>
      <c r="B10" s="3">
        <f>(A10-0.137)*7.903541</f>
        <v>-0.0022129914800000194</v>
      </c>
      <c r="D10" s="2">
        <f>MAX(B10:B384)</f>
        <v>17.4415342788</v>
      </c>
      <c r="E10">
        <f>D10/10</f>
        <v>1.74415342788</v>
      </c>
    </row>
    <row r="11" spans="1:2" ht="12.75">
      <c r="A11" s="1">
        <v>0.15625</v>
      </c>
      <c r="B11" s="3">
        <f aca="true" t="shared" si="0" ref="B11:B74">(A11-0.137)*7.903541</f>
        <v>0.1521431642499999</v>
      </c>
    </row>
    <row r="12" spans="1:2" ht="12.75">
      <c r="A12" s="1">
        <v>0.13672</v>
      </c>
      <c r="B12" s="3">
        <f t="shared" si="0"/>
        <v>-0.0022129914800000194</v>
      </c>
    </row>
    <row r="13" spans="1:4" ht="12.75">
      <c r="A13" s="1">
        <v>0.13672</v>
      </c>
      <c r="B13" s="3">
        <f t="shared" si="0"/>
        <v>-0.0022129914800000194</v>
      </c>
      <c r="D13" t="s">
        <v>8</v>
      </c>
    </row>
    <row r="14" spans="1:4" ht="12.75">
      <c r="A14" s="1">
        <v>0.13672</v>
      </c>
      <c r="B14" s="3">
        <f t="shared" si="0"/>
        <v>-0.0022129914800000194</v>
      </c>
      <c r="D14" t="s">
        <v>8</v>
      </c>
    </row>
    <row r="15" spans="1:4" ht="12.75">
      <c r="A15" s="1">
        <v>0.15625</v>
      </c>
      <c r="B15" s="3">
        <f t="shared" si="0"/>
        <v>0.1521431642499999</v>
      </c>
      <c r="D15" t="s">
        <v>8</v>
      </c>
    </row>
    <row r="16" spans="1:3" ht="12.75">
      <c r="A16" s="1">
        <v>0.15625</v>
      </c>
      <c r="B16" s="3">
        <f t="shared" si="0"/>
        <v>0.1521431642499999</v>
      </c>
      <c r="C16" t="s">
        <v>8</v>
      </c>
    </row>
    <row r="17" spans="1:2" ht="12.75">
      <c r="A17" s="1">
        <v>0.15625</v>
      </c>
      <c r="B17" s="3">
        <f t="shared" si="0"/>
        <v>0.1521431642499999</v>
      </c>
    </row>
    <row r="18" spans="1:2" ht="12.75">
      <c r="A18" s="1">
        <v>0.15625</v>
      </c>
      <c r="B18" s="3">
        <f t="shared" si="0"/>
        <v>0.1521431642499999</v>
      </c>
    </row>
    <row r="19" spans="1:2" ht="12.75">
      <c r="A19" s="1">
        <v>0.15625</v>
      </c>
      <c r="B19" s="3">
        <f t="shared" si="0"/>
        <v>0.1521431642499999</v>
      </c>
    </row>
    <row r="20" spans="1:3" ht="12.75">
      <c r="A20" s="1">
        <v>0.15625</v>
      </c>
      <c r="B20" s="3">
        <f t="shared" si="0"/>
        <v>0.1521431642499999</v>
      </c>
      <c r="C20" t="s">
        <v>8</v>
      </c>
    </row>
    <row r="21" spans="1:2" ht="12.75">
      <c r="A21" s="1">
        <v>0.15625</v>
      </c>
      <c r="B21" s="3">
        <f t="shared" si="0"/>
        <v>0.1521431642499999</v>
      </c>
    </row>
    <row r="22" spans="1:2" ht="12.75">
      <c r="A22" s="1">
        <v>0.15625</v>
      </c>
      <c r="B22" s="3">
        <f t="shared" si="0"/>
        <v>0.1521431642499999</v>
      </c>
    </row>
    <row r="23" spans="1:2" ht="12.75">
      <c r="A23" s="1">
        <v>0.15625</v>
      </c>
      <c r="B23" s="3">
        <f t="shared" si="0"/>
        <v>0.1521431642499999</v>
      </c>
    </row>
    <row r="24" spans="1:2" ht="12.75">
      <c r="A24" s="1">
        <v>0.15625</v>
      </c>
      <c r="B24" s="3">
        <f t="shared" si="0"/>
        <v>0.1521431642499999</v>
      </c>
    </row>
    <row r="25" spans="1:3" ht="12.75">
      <c r="A25" s="1">
        <v>0.15625</v>
      </c>
      <c r="B25" s="3">
        <f t="shared" si="0"/>
        <v>0.1521431642499999</v>
      </c>
      <c r="C25" t="s">
        <v>8</v>
      </c>
    </row>
    <row r="26" spans="1:2" ht="12.75">
      <c r="A26" s="1">
        <v>0.15625</v>
      </c>
      <c r="B26" s="3">
        <f t="shared" si="0"/>
        <v>0.1521431642499999</v>
      </c>
    </row>
    <row r="27" spans="1:2" ht="12.75">
      <c r="A27" s="1">
        <v>0.15625</v>
      </c>
      <c r="B27" s="3">
        <f t="shared" si="0"/>
        <v>0.1521431642499999</v>
      </c>
    </row>
    <row r="28" spans="1:2" ht="12.75">
      <c r="A28" s="1">
        <v>0.15625</v>
      </c>
      <c r="B28" s="3">
        <f t="shared" si="0"/>
        <v>0.1521431642499999</v>
      </c>
    </row>
    <row r="29" spans="1:2" ht="12.75">
      <c r="A29" s="1">
        <v>0.15625</v>
      </c>
      <c r="B29" s="3">
        <f t="shared" si="0"/>
        <v>0.1521431642499999</v>
      </c>
    </row>
    <row r="30" spans="1:2" ht="12.75">
      <c r="A30" s="1">
        <v>0.15625</v>
      </c>
      <c r="B30" s="3">
        <f t="shared" si="0"/>
        <v>0.1521431642499999</v>
      </c>
    </row>
    <row r="31" spans="1:2" ht="12.75">
      <c r="A31" s="1">
        <v>0.15625</v>
      </c>
      <c r="B31" s="3">
        <f t="shared" si="0"/>
        <v>0.1521431642499999</v>
      </c>
    </row>
    <row r="32" spans="1:2" ht="12.75">
      <c r="A32" s="1">
        <v>0.15625</v>
      </c>
      <c r="B32" s="3">
        <f t="shared" si="0"/>
        <v>0.1521431642499999</v>
      </c>
    </row>
    <row r="33" spans="1:2" ht="12.75">
      <c r="A33" s="1">
        <v>0.15625</v>
      </c>
      <c r="B33" s="3">
        <f t="shared" si="0"/>
        <v>0.1521431642499999</v>
      </c>
    </row>
    <row r="34" spans="1:2" ht="12.75">
      <c r="A34" s="1">
        <v>0.15625</v>
      </c>
      <c r="B34" s="3">
        <f t="shared" si="0"/>
        <v>0.1521431642499999</v>
      </c>
    </row>
    <row r="35" spans="1:2" ht="12.75">
      <c r="A35" s="1">
        <v>0.15625</v>
      </c>
      <c r="B35" s="3">
        <f t="shared" si="0"/>
        <v>0.1521431642499999</v>
      </c>
    </row>
    <row r="36" spans="1:2" ht="12.75">
      <c r="A36" s="1">
        <v>0.15625</v>
      </c>
      <c r="B36" s="3">
        <f t="shared" si="0"/>
        <v>0.1521431642499999</v>
      </c>
    </row>
    <row r="37" spans="1:2" ht="12.75">
      <c r="A37" s="1">
        <v>0.15625</v>
      </c>
      <c r="B37" s="3">
        <f t="shared" si="0"/>
        <v>0.1521431642499999</v>
      </c>
    </row>
    <row r="38" spans="1:2" ht="12.75">
      <c r="A38" s="1">
        <v>0.15625</v>
      </c>
      <c r="B38" s="3">
        <f t="shared" si="0"/>
        <v>0.1521431642499999</v>
      </c>
    </row>
    <row r="39" spans="1:2" ht="12.75">
      <c r="A39" s="1">
        <v>0.15625</v>
      </c>
      <c r="B39" s="3">
        <f t="shared" si="0"/>
        <v>0.1521431642499999</v>
      </c>
    </row>
    <row r="40" spans="1:2" ht="12.75">
      <c r="A40" s="1">
        <v>0.15625</v>
      </c>
      <c r="B40" s="3">
        <f t="shared" si="0"/>
        <v>0.1521431642499999</v>
      </c>
    </row>
    <row r="41" spans="1:2" ht="12.75">
      <c r="A41" s="1">
        <v>0.17578</v>
      </c>
      <c r="B41" s="3">
        <f t="shared" si="0"/>
        <v>0.30649931997999985</v>
      </c>
    </row>
    <row r="42" spans="1:2" ht="12.75">
      <c r="A42" s="1">
        <v>0.17578</v>
      </c>
      <c r="B42" s="3">
        <f t="shared" si="0"/>
        <v>0.30649931997999985</v>
      </c>
    </row>
    <row r="43" spans="1:2" ht="12.75">
      <c r="A43" s="1">
        <v>0.17578</v>
      </c>
      <c r="B43" s="3">
        <f t="shared" si="0"/>
        <v>0.30649931997999985</v>
      </c>
    </row>
    <row r="44" spans="1:2" ht="12.75">
      <c r="A44" s="1">
        <v>0.17578</v>
      </c>
      <c r="B44" s="3">
        <f t="shared" si="0"/>
        <v>0.30649931997999985</v>
      </c>
    </row>
    <row r="45" spans="1:2" ht="12.75">
      <c r="A45" s="1">
        <v>0.19531</v>
      </c>
      <c r="B45" s="3">
        <f t="shared" si="0"/>
        <v>0.46085547570999996</v>
      </c>
    </row>
    <row r="46" spans="1:2" ht="12.75">
      <c r="A46" s="1">
        <v>0.19531</v>
      </c>
      <c r="B46" s="3">
        <f t="shared" si="0"/>
        <v>0.46085547570999996</v>
      </c>
    </row>
    <row r="47" spans="1:2" ht="12.75">
      <c r="A47" s="1">
        <v>0.19531</v>
      </c>
      <c r="B47" s="3">
        <f t="shared" si="0"/>
        <v>0.46085547570999996</v>
      </c>
    </row>
    <row r="48" spans="1:2" ht="12.75">
      <c r="A48" s="1">
        <v>0.19531</v>
      </c>
      <c r="B48" s="3">
        <f t="shared" si="0"/>
        <v>0.46085547570999996</v>
      </c>
    </row>
    <row r="49" spans="1:2" ht="12.75">
      <c r="A49" s="1">
        <v>0.19531</v>
      </c>
      <c r="B49" s="3">
        <f t="shared" si="0"/>
        <v>0.46085547570999996</v>
      </c>
    </row>
    <row r="50" spans="1:2" ht="12.75">
      <c r="A50" s="1">
        <v>0.17578</v>
      </c>
      <c r="B50" s="3">
        <f t="shared" si="0"/>
        <v>0.30649931997999985</v>
      </c>
    </row>
    <row r="51" spans="1:2" ht="12.75">
      <c r="A51" s="1">
        <v>0.17578</v>
      </c>
      <c r="B51" s="3">
        <f t="shared" si="0"/>
        <v>0.30649931997999985</v>
      </c>
    </row>
    <row r="52" spans="1:2" ht="12.75">
      <c r="A52" s="1">
        <v>0.19531</v>
      </c>
      <c r="B52" s="3">
        <f t="shared" si="0"/>
        <v>0.46085547570999996</v>
      </c>
    </row>
    <row r="53" spans="1:2" ht="12.75">
      <c r="A53" s="1">
        <v>0.19531</v>
      </c>
      <c r="B53" s="3">
        <f t="shared" si="0"/>
        <v>0.46085547570999996</v>
      </c>
    </row>
    <row r="54" spans="1:2" ht="12.75">
      <c r="A54" s="1">
        <v>0.19531</v>
      </c>
      <c r="B54" s="3">
        <f t="shared" si="0"/>
        <v>0.46085547570999996</v>
      </c>
    </row>
    <row r="55" spans="1:2" ht="12.75">
      <c r="A55" s="1">
        <v>0.23438</v>
      </c>
      <c r="B55" s="3">
        <f t="shared" si="0"/>
        <v>0.76964682258</v>
      </c>
    </row>
    <row r="56" spans="1:2" ht="12.75">
      <c r="A56" s="1">
        <v>0.27344</v>
      </c>
      <c r="B56" s="3">
        <f t="shared" si="0"/>
        <v>1.07835913404</v>
      </c>
    </row>
    <row r="57" spans="1:2" ht="12.75">
      <c r="A57" s="1">
        <v>0.27344</v>
      </c>
      <c r="B57" s="3">
        <f t="shared" si="0"/>
        <v>1.07835913404</v>
      </c>
    </row>
    <row r="58" spans="1:2" ht="12.75">
      <c r="A58" s="1">
        <v>0.29297</v>
      </c>
      <c r="B58" s="3">
        <f t="shared" si="0"/>
        <v>1.23271528977</v>
      </c>
    </row>
    <row r="59" spans="1:2" ht="12.75">
      <c r="A59" s="1">
        <v>0.29297</v>
      </c>
      <c r="B59" s="3">
        <f t="shared" si="0"/>
        <v>1.23271528977</v>
      </c>
    </row>
    <row r="60" spans="1:2" ht="12.75">
      <c r="A60" s="1">
        <v>0.3125</v>
      </c>
      <c r="B60" s="3">
        <f t="shared" si="0"/>
        <v>1.3870714455</v>
      </c>
    </row>
    <row r="61" spans="1:2" ht="12.75">
      <c r="A61" s="1">
        <v>0.3125</v>
      </c>
      <c r="B61" s="3">
        <f t="shared" si="0"/>
        <v>1.3870714455</v>
      </c>
    </row>
    <row r="62" spans="1:2" ht="12.75">
      <c r="A62" s="1">
        <v>0.33203</v>
      </c>
      <c r="B62" s="3">
        <f t="shared" si="0"/>
        <v>1.5414276012299999</v>
      </c>
    </row>
    <row r="63" spans="1:2" ht="12.75">
      <c r="A63" s="1">
        <v>0.33203</v>
      </c>
      <c r="B63" s="3">
        <f t="shared" si="0"/>
        <v>1.5414276012299999</v>
      </c>
    </row>
    <row r="64" spans="1:3" ht="12.75">
      <c r="A64" s="1">
        <v>0.37109</v>
      </c>
      <c r="B64" s="3">
        <f t="shared" si="0"/>
        <v>1.8501399126899996</v>
      </c>
      <c r="C64" t="s">
        <v>15</v>
      </c>
    </row>
    <row r="65" spans="1:2" ht="12.75">
      <c r="A65" s="1">
        <v>0.41016</v>
      </c>
      <c r="B65" s="3">
        <f t="shared" si="0"/>
        <v>2.15893125956</v>
      </c>
    </row>
    <row r="66" spans="1:2" ht="12.75">
      <c r="A66" s="1">
        <v>0.41016</v>
      </c>
      <c r="B66" s="3">
        <f t="shared" si="0"/>
        <v>2.15893125956</v>
      </c>
    </row>
    <row r="67" spans="1:2" ht="12.75">
      <c r="A67" s="1">
        <v>0.42969</v>
      </c>
      <c r="B67" s="3">
        <f t="shared" si="0"/>
        <v>2.31328741529</v>
      </c>
    </row>
    <row r="68" spans="1:2" ht="12.75">
      <c r="A68" s="1">
        <v>0.50781</v>
      </c>
      <c r="B68" s="3">
        <f t="shared" si="0"/>
        <v>2.93071203821</v>
      </c>
    </row>
    <row r="69" spans="1:2" ht="12.75">
      <c r="A69" s="1">
        <v>0.46875</v>
      </c>
      <c r="B69" s="3">
        <f t="shared" si="0"/>
        <v>2.62199972675</v>
      </c>
    </row>
    <row r="70" spans="1:2" ht="12.75">
      <c r="A70" s="1">
        <v>0.50781</v>
      </c>
      <c r="B70" s="3">
        <f t="shared" si="0"/>
        <v>2.93071203821</v>
      </c>
    </row>
    <row r="71" spans="1:2" ht="12.75">
      <c r="A71" s="1">
        <v>0.56641</v>
      </c>
      <c r="B71" s="3">
        <f t="shared" si="0"/>
        <v>3.3938595408099994</v>
      </c>
    </row>
    <row r="72" spans="1:2" ht="12.75">
      <c r="A72" s="1">
        <v>0.54688</v>
      </c>
      <c r="B72" s="3">
        <f t="shared" si="0"/>
        <v>3.23950338508</v>
      </c>
    </row>
    <row r="73" spans="1:2" ht="12.75">
      <c r="A73" s="1">
        <v>0.60547</v>
      </c>
      <c r="B73" s="3">
        <f t="shared" si="0"/>
        <v>3.7025718522699993</v>
      </c>
    </row>
    <row r="74" spans="1:2" ht="12.75">
      <c r="A74" s="1">
        <v>0.60547</v>
      </c>
      <c r="B74" s="3">
        <f t="shared" si="0"/>
        <v>3.7025718522699993</v>
      </c>
    </row>
    <row r="75" spans="1:2" ht="12.75">
      <c r="A75" s="1">
        <v>0.625</v>
      </c>
      <c r="B75" s="3">
        <f aca="true" t="shared" si="1" ref="B75:B138">(A75-0.137)*7.903541</f>
        <v>3.8569280079999997</v>
      </c>
    </row>
    <row r="76" spans="1:2" ht="12.75">
      <c r="A76" s="1">
        <v>0.64453</v>
      </c>
      <c r="B76" s="3">
        <f t="shared" si="1"/>
        <v>4.01128416373</v>
      </c>
    </row>
    <row r="77" spans="1:2" ht="12.75">
      <c r="A77" s="1">
        <v>0.66406</v>
      </c>
      <c r="B77" s="3">
        <f t="shared" si="1"/>
        <v>4.16564031946</v>
      </c>
    </row>
    <row r="78" spans="1:2" ht="12.75">
      <c r="A78" s="1">
        <v>0.66406</v>
      </c>
      <c r="B78" s="3">
        <f t="shared" si="1"/>
        <v>4.16564031946</v>
      </c>
    </row>
    <row r="79" spans="1:2" ht="12.75">
      <c r="A79" s="1">
        <v>0.70313</v>
      </c>
      <c r="B79" s="3">
        <f t="shared" si="1"/>
        <v>4.47443166633</v>
      </c>
    </row>
    <row r="80" spans="1:2" ht="12.75">
      <c r="A80" s="1">
        <v>0.68359</v>
      </c>
      <c r="B80" s="3">
        <f t="shared" si="1"/>
        <v>4.31999647519</v>
      </c>
    </row>
    <row r="81" spans="1:2" ht="12.75">
      <c r="A81" s="1">
        <v>0.70313</v>
      </c>
      <c r="B81" s="3">
        <f t="shared" si="1"/>
        <v>4.47443166633</v>
      </c>
    </row>
    <row r="82" spans="1:2" ht="12.75">
      <c r="A82" s="1">
        <v>0.70313</v>
      </c>
      <c r="B82" s="3">
        <f t="shared" si="1"/>
        <v>4.47443166633</v>
      </c>
    </row>
    <row r="83" spans="1:2" ht="12.75">
      <c r="A83" s="1">
        <v>0.70313</v>
      </c>
      <c r="B83" s="3">
        <f t="shared" si="1"/>
        <v>4.47443166633</v>
      </c>
    </row>
    <row r="84" spans="1:2" ht="12.75">
      <c r="A84" s="1">
        <v>0.70313</v>
      </c>
      <c r="B84" s="3">
        <f t="shared" si="1"/>
        <v>4.47443166633</v>
      </c>
    </row>
    <row r="85" spans="1:2" ht="12.75">
      <c r="A85" s="1">
        <v>0.72266</v>
      </c>
      <c r="B85" s="3">
        <f t="shared" si="1"/>
        <v>4.62878782206</v>
      </c>
    </row>
    <row r="86" spans="1:2" ht="12.75">
      <c r="A86" s="1">
        <v>0.72266</v>
      </c>
      <c r="B86" s="3">
        <f t="shared" si="1"/>
        <v>4.62878782206</v>
      </c>
    </row>
    <row r="87" spans="1:2" ht="12.75">
      <c r="A87" s="1">
        <v>0.72266</v>
      </c>
      <c r="B87" s="3">
        <f t="shared" si="1"/>
        <v>4.62878782206</v>
      </c>
    </row>
    <row r="88" spans="1:2" ht="12.75">
      <c r="A88" s="1">
        <v>0.74219</v>
      </c>
      <c r="B88" s="3">
        <f t="shared" si="1"/>
        <v>4.78314397779</v>
      </c>
    </row>
    <row r="89" spans="1:2" ht="12.75">
      <c r="A89" s="1">
        <v>0.74219</v>
      </c>
      <c r="B89" s="3">
        <f t="shared" si="1"/>
        <v>4.78314397779</v>
      </c>
    </row>
    <row r="90" spans="1:2" ht="12.75">
      <c r="A90" s="1">
        <v>0.74219</v>
      </c>
      <c r="B90" s="3">
        <f t="shared" si="1"/>
        <v>4.78314397779</v>
      </c>
    </row>
    <row r="91" spans="1:2" ht="12.75">
      <c r="A91" s="1">
        <v>0.74219</v>
      </c>
      <c r="B91" s="3">
        <f t="shared" si="1"/>
        <v>4.78314397779</v>
      </c>
    </row>
    <row r="92" spans="1:2" ht="12.75">
      <c r="A92" s="1">
        <v>0.76172</v>
      </c>
      <c r="B92" s="3">
        <f t="shared" si="1"/>
        <v>4.9375001335199995</v>
      </c>
    </row>
    <row r="93" spans="1:2" ht="12.75">
      <c r="A93" s="1">
        <v>0.76172</v>
      </c>
      <c r="B93" s="3">
        <f t="shared" si="1"/>
        <v>4.9375001335199995</v>
      </c>
    </row>
    <row r="94" spans="1:2" ht="12.75">
      <c r="A94" s="1">
        <v>0.76172</v>
      </c>
      <c r="B94" s="3">
        <f t="shared" si="1"/>
        <v>4.9375001335199995</v>
      </c>
    </row>
    <row r="95" spans="1:2" ht="12.75">
      <c r="A95" s="1">
        <v>0.78125</v>
      </c>
      <c r="B95" s="3">
        <f t="shared" si="1"/>
        <v>5.09185628925</v>
      </c>
    </row>
    <row r="96" spans="1:2" ht="12.75">
      <c r="A96" s="1">
        <v>0.78125</v>
      </c>
      <c r="B96" s="3">
        <f t="shared" si="1"/>
        <v>5.09185628925</v>
      </c>
    </row>
    <row r="97" spans="1:2" ht="12.75">
      <c r="A97" s="1">
        <v>0.80078</v>
      </c>
      <c r="B97" s="3">
        <f t="shared" si="1"/>
        <v>5.24621244498</v>
      </c>
    </row>
    <row r="98" spans="1:2" ht="12.75">
      <c r="A98" s="1">
        <v>0.80078</v>
      </c>
      <c r="B98" s="3">
        <f t="shared" si="1"/>
        <v>5.24621244498</v>
      </c>
    </row>
    <row r="99" spans="1:2" ht="12.75">
      <c r="A99" s="1">
        <v>0.80078</v>
      </c>
      <c r="B99" s="3">
        <f t="shared" si="1"/>
        <v>5.24621244498</v>
      </c>
    </row>
    <row r="100" spans="1:2" ht="12.75">
      <c r="A100" s="1">
        <v>0.82031</v>
      </c>
      <c r="B100" s="3">
        <f t="shared" si="1"/>
        <v>5.40056860071</v>
      </c>
    </row>
    <row r="101" spans="1:2" ht="12.75">
      <c r="A101" s="1">
        <v>0.83984</v>
      </c>
      <c r="B101" s="3">
        <f t="shared" si="1"/>
        <v>5.55492475644</v>
      </c>
    </row>
    <row r="102" spans="1:2" ht="12.75">
      <c r="A102" s="1">
        <v>0.83984</v>
      </c>
      <c r="B102" s="3">
        <f t="shared" si="1"/>
        <v>5.55492475644</v>
      </c>
    </row>
    <row r="103" spans="1:2" ht="12.75">
      <c r="A103" s="1">
        <v>0.83984</v>
      </c>
      <c r="B103" s="3">
        <f t="shared" si="1"/>
        <v>5.55492475644</v>
      </c>
    </row>
    <row r="104" spans="1:2" ht="12.75">
      <c r="A104" s="1">
        <v>0.85938</v>
      </c>
      <c r="B104" s="3">
        <f t="shared" si="1"/>
        <v>5.70935994758</v>
      </c>
    </row>
    <row r="105" spans="1:2" ht="12.75">
      <c r="A105" s="1">
        <v>0.85938</v>
      </c>
      <c r="B105" s="3">
        <f t="shared" si="1"/>
        <v>5.70935994758</v>
      </c>
    </row>
    <row r="106" spans="1:2" ht="12.75">
      <c r="A106" s="1">
        <v>0.87891</v>
      </c>
      <c r="B106" s="3">
        <f t="shared" si="1"/>
        <v>5.86371610331</v>
      </c>
    </row>
    <row r="107" spans="1:2" ht="12.75">
      <c r="A107" s="1">
        <v>0.87891</v>
      </c>
      <c r="B107" s="3">
        <f t="shared" si="1"/>
        <v>5.86371610331</v>
      </c>
    </row>
    <row r="108" spans="1:2" ht="12.75">
      <c r="A108" s="1">
        <v>0.89844</v>
      </c>
      <c r="B108" s="3">
        <f t="shared" si="1"/>
        <v>6.01807225904</v>
      </c>
    </row>
    <row r="109" spans="1:2" ht="12.75">
      <c r="A109" s="1">
        <v>0.89844</v>
      </c>
      <c r="B109" s="3">
        <f t="shared" si="1"/>
        <v>6.01807225904</v>
      </c>
    </row>
    <row r="110" spans="1:2" ht="12.75">
      <c r="A110" s="1">
        <v>0.91797</v>
      </c>
      <c r="B110" s="3">
        <f t="shared" si="1"/>
        <v>6.17242841477</v>
      </c>
    </row>
    <row r="111" spans="1:2" ht="12.75">
      <c r="A111" s="1">
        <v>0.91797</v>
      </c>
      <c r="B111" s="3">
        <f t="shared" si="1"/>
        <v>6.17242841477</v>
      </c>
    </row>
    <row r="112" spans="1:2" ht="12.75">
      <c r="A112" s="1">
        <v>0.9375</v>
      </c>
      <c r="B112" s="3">
        <f t="shared" si="1"/>
        <v>6.3267845705</v>
      </c>
    </row>
    <row r="113" spans="1:2" ht="12.75">
      <c r="A113" s="1">
        <v>0.95703</v>
      </c>
      <c r="B113" s="3">
        <f t="shared" si="1"/>
        <v>6.4811407262300005</v>
      </c>
    </row>
    <row r="114" spans="1:2" ht="12.75">
      <c r="A114" s="1">
        <v>0.95703</v>
      </c>
      <c r="B114" s="3">
        <f t="shared" si="1"/>
        <v>6.4811407262300005</v>
      </c>
    </row>
    <row r="115" spans="1:2" ht="12.75">
      <c r="A115" s="1">
        <v>0.95703</v>
      </c>
      <c r="B115" s="3">
        <f t="shared" si="1"/>
        <v>6.4811407262300005</v>
      </c>
    </row>
    <row r="116" spans="1:2" ht="12.75">
      <c r="A116" s="1">
        <v>0.97656</v>
      </c>
      <c r="B116" s="3">
        <f t="shared" si="1"/>
        <v>6.63549688196</v>
      </c>
    </row>
    <row r="117" spans="1:2" ht="12.75">
      <c r="A117" s="1">
        <v>0.97656</v>
      </c>
      <c r="B117" s="3">
        <f t="shared" si="1"/>
        <v>6.63549688196</v>
      </c>
    </row>
    <row r="118" spans="1:2" ht="12.75">
      <c r="A118" s="1">
        <v>0.99609</v>
      </c>
      <c r="B118" s="3">
        <f t="shared" si="1"/>
        <v>6.7898530376899995</v>
      </c>
    </row>
    <row r="119" spans="1:2" ht="12.75">
      <c r="A119" s="1">
        <v>0.99609</v>
      </c>
      <c r="B119" s="3">
        <f t="shared" si="1"/>
        <v>6.7898530376899995</v>
      </c>
    </row>
    <row r="120" spans="1:2" ht="12.75">
      <c r="A120" s="1">
        <v>1.0156</v>
      </c>
      <c r="B120" s="3">
        <f t="shared" si="1"/>
        <v>6.9440511226</v>
      </c>
    </row>
    <row r="121" spans="1:2" ht="12.75">
      <c r="A121" s="1">
        <v>1.0352</v>
      </c>
      <c r="B121" s="3">
        <f t="shared" si="1"/>
        <v>7.098960526199999</v>
      </c>
    </row>
    <row r="122" spans="1:2" ht="12.75">
      <c r="A122" s="1">
        <v>1.0547</v>
      </c>
      <c r="B122" s="3">
        <f t="shared" si="1"/>
        <v>7.253079575699999</v>
      </c>
    </row>
    <row r="123" spans="1:2" ht="12.75">
      <c r="A123" s="1">
        <v>1.0547</v>
      </c>
      <c r="B123" s="3">
        <f t="shared" si="1"/>
        <v>7.253079575699999</v>
      </c>
    </row>
    <row r="124" spans="1:2" ht="12.75">
      <c r="A124" s="1">
        <v>1.0742</v>
      </c>
      <c r="B124" s="3">
        <f t="shared" si="1"/>
        <v>7.4071986252</v>
      </c>
    </row>
    <row r="125" spans="1:2" ht="12.75">
      <c r="A125" s="1">
        <v>1.0938</v>
      </c>
      <c r="B125" s="3">
        <f t="shared" si="1"/>
        <v>7.562108028800001</v>
      </c>
    </row>
    <row r="126" spans="1:2" ht="12.75">
      <c r="A126" s="1">
        <v>1.0938</v>
      </c>
      <c r="B126" s="3">
        <f t="shared" si="1"/>
        <v>7.562108028800001</v>
      </c>
    </row>
    <row r="127" spans="1:2" ht="12.75">
      <c r="A127" s="1">
        <v>1.1133</v>
      </c>
      <c r="B127" s="3">
        <f t="shared" si="1"/>
        <v>7.716227078299999</v>
      </c>
    </row>
    <row r="128" spans="1:2" ht="12.75">
      <c r="A128" s="1">
        <v>1.1133</v>
      </c>
      <c r="B128" s="3">
        <f t="shared" si="1"/>
        <v>7.716227078299999</v>
      </c>
    </row>
    <row r="129" spans="1:2" ht="12.75">
      <c r="A129" s="1">
        <v>1.1328</v>
      </c>
      <c r="B129" s="3">
        <f t="shared" si="1"/>
        <v>7.8703461277999995</v>
      </c>
    </row>
    <row r="130" spans="1:2" ht="12.75">
      <c r="A130" s="1">
        <v>1.1523</v>
      </c>
      <c r="B130" s="3">
        <f t="shared" si="1"/>
        <v>8.0244651773</v>
      </c>
    </row>
    <row r="131" spans="1:2" ht="12.75">
      <c r="A131" s="1">
        <v>1.1523</v>
      </c>
      <c r="B131" s="3">
        <f t="shared" si="1"/>
        <v>8.0244651773</v>
      </c>
    </row>
    <row r="132" spans="1:2" ht="12.75">
      <c r="A132" s="1">
        <v>1.1719</v>
      </c>
      <c r="B132" s="3">
        <f t="shared" si="1"/>
        <v>8.1793745809</v>
      </c>
    </row>
    <row r="133" spans="1:2" ht="12.75">
      <c r="A133" s="1">
        <v>1.1914</v>
      </c>
      <c r="B133" s="3">
        <f t="shared" si="1"/>
        <v>8.3334936304</v>
      </c>
    </row>
    <row r="134" spans="1:2" ht="12.75">
      <c r="A134" s="1">
        <v>1.1914</v>
      </c>
      <c r="B134" s="3">
        <f t="shared" si="1"/>
        <v>8.3334936304</v>
      </c>
    </row>
    <row r="135" spans="1:2" ht="12.75">
      <c r="A135" s="1">
        <v>1.2109</v>
      </c>
      <c r="B135" s="3">
        <f t="shared" si="1"/>
        <v>8.4876126799</v>
      </c>
    </row>
    <row r="136" spans="1:2" ht="12.75">
      <c r="A136" s="1">
        <v>1.2305</v>
      </c>
      <c r="B136" s="3">
        <f t="shared" si="1"/>
        <v>8.6425220835</v>
      </c>
    </row>
    <row r="137" spans="1:2" ht="12.75">
      <c r="A137" s="1">
        <v>1.2305</v>
      </c>
      <c r="B137" s="3">
        <f t="shared" si="1"/>
        <v>8.6425220835</v>
      </c>
    </row>
    <row r="138" spans="1:2" ht="12.75">
      <c r="A138" s="1">
        <v>1.25</v>
      </c>
      <c r="B138" s="3">
        <f t="shared" si="1"/>
        <v>8.796641133</v>
      </c>
    </row>
    <row r="139" spans="1:2" ht="12.75">
      <c r="A139" s="1">
        <v>1.2695</v>
      </c>
      <c r="B139" s="3">
        <f aca="true" t="shared" si="2" ref="B139:B202">(A139-0.137)*7.903541</f>
        <v>8.9507601825</v>
      </c>
    </row>
    <row r="140" spans="1:2" ht="12.75">
      <c r="A140" s="1">
        <v>1.2695</v>
      </c>
      <c r="B140" s="3">
        <f t="shared" si="2"/>
        <v>8.9507601825</v>
      </c>
    </row>
    <row r="141" spans="1:2" ht="12.75">
      <c r="A141" s="1">
        <v>1.2891</v>
      </c>
      <c r="B141" s="3">
        <f t="shared" si="2"/>
        <v>9.1056695861</v>
      </c>
    </row>
    <row r="142" spans="1:2" ht="12.75">
      <c r="A142" s="1">
        <v>1.2891</v>
      </c>
      <c r="B142" s="3">
        <f t="shared" si="2"/>
        <v>9.1056695861</v>
      </c>
    </row>
    <row r="143" spans="1:2" ht="12.75">
      <c r="A143" s="1">
        <v>1.3281</v>
      </c>
      <c r="B143" s="3">
        <f t="shared" si="2"/>
        <v>9.4139076851</v>
      </c>
    </row>
    <row r="144" spans="1:2" ht="12.75">
      <c r="A144" s="1">
        <v>1.3281</v>
      </c>
      <c r="B144" s="3">
        <f t="shared" si="2"/>
        <v>9.4139076851</v>
      </c>
    </row>
    <row r="145" spans="1:2" ht="12.75">
      <c r="A145" s="1">
        <v>1.3477</v>
      </c>
      <c r="B145" s="3">
        <f t="shared" si="2"/>
        <v>9.5688170887</v>
      </c>
    </row>
    <row r="146" spans="1:2" ht="12.75">
      <c r="A146" s="1">
        <v>1.3477</v>
      </c>
      <c r="B146" s="3">
        <f t="shared" si="2"/>
        <v>9.5688170887</v>
      </c>
    </row>
    <row r="147" spans="1:2" ht="12.75">
      <c r="A147" s="1">
        <v>1.3672</v>
      </c>
      <c r="B147" s="3">
        <f t="shared" si="2"/>
        <v>9.7229361382</v>
      </c>
    </row>
    <row r="148" spans="1:2" ht="12.75">
      <c r="A148" s="1">
        <v>1.3672</v>
      </c>
      <c r="B148" s="3">
        <f t="shared" si="2"/>
        <v>9.7229361382</v>
      </c>
    </row>
    <row r="149" spans="1:2" ht="12.75">
      <c r="A149" s="1">
        <v>1.3867</v>
      </c>
      <c r="B149" s="3">
        <f t="shared" si="2"/>
        <v>9.8770551877</v>
      </c>
    </row>
    <row r="150" spans="1:2" ht="12.75">
      <c r="A150" s="1">
        <v>1.4063</v>
      </c>
      <c r="B150" s="3">
        <f t="shared" si="2"/>
        <v>10.0319645913</v>
      </c>
    </row>
    <row r="151" spans="1:2" ht="12.75">
      <c r="A151" s="1">
        <v>1.4258</v>
      </c>
      <c r="B151" s="3">
        <f t="shared" si="2"/>
        <v>10.1860836408</v>
      </c>
    </row>
    <row r="152" spans="1:2" ht="12.75">
      <c r="A152" s="1">
        <v>1.4258</v>
      </c>
      <c r="B152" s="3">
        <f t="shared" si="2"/>
        <v>10.1860836408</v>
      </c>
    </row>
    <row r="153" spans="1:3" ht="12.75">
      <c r="A153" s="1">
        <v>1.4648</v>
      </c>
      <c r="B153" s="3">
        <f t="shared" si="2"/>
        <v>10.4943217398</v>
      </c>
      <c r="C153" t="s">
        <v>8</v>
      </c>
    </row>
    <row r="154" spans="1:2" ht="12.75">
      <c r="A154" s="1">
        <v>1.4648</v>
      </c>
      <c r="B154" s="3">
        <f t="shared" si="2"/>
        <v>10.4943217398</v>
      </c>
    </row>
    <row r="155" spans="1:2" ht="12.75">
      <c r="A155" s="1">
        <v>1.4844</v>
      </c>
      <c r="B155" s="3">
        <f t="shared" si="2"/>
        <v>10.6492311434</v>
      </c>
    </row>
    <row r="156" spans="1:2" ht="12.75">
      <c r="A156" s="1">
        <v>1.5039</v>
      </c>
      <c r="B156" s="3">
        <f t="shared" si="2"/>
        <v>10.8033501929</v>
      </c>
    </row>
    <row r="157" spans="1:2" ht="12.75">
      <c r="A157" s="1">
        <v>1.5234</v>
      </c>
      <c r="B157" s="3">
        <f t="shared" si="2"/>
        <v>10.9574692424</v>
      </c>
    </row>
    <row r="158" spans="1:2" ht="12.75">
      <c r="A158" s="1">
        <v>1.5234</v>
      </c>
      <c r="B158" s="3">
        <f t="shared" si="2"/>
        <v>10.9574692424</v>
      </c>
    </row>
    <row r="159" spans="1:2" ht="12.75">
      <c r="A159" s="1">
        <v>1.543</v>
      </c>
      <c r="B159" s="3">
        <f t="shared" si="2"/>
        <v>11.112378646</v>
      </c>
    </row>
    <row r="160" spans="1:2" ht="12.75">
      <c r="A160" s="1">
        <v>1.5625</v>
      </c>
      <c r="B160" s="3">
        <f t="shared" si="2"/>
        <v>11.2664976955</v>
      </c>
    </row>
    <row r="161" spans="1:2" ht="12.75">
      <c r="A161" s="1">
        <v>1.582</v>
      </c>
      <c r="B161" s="3">
        <f t="shared" si="2"/>
        <v>11.420616745</v>
      </c>
    </row>
    <row r="162" spans="1:2" ht="12.75">
      <c r="A162" s="1">
        <v>1.582</v>
      </c>
      <c r="B162" s="3">
        <f t="shared" si="2"/>
        <v>11.420616745</v>
      </c>
    </row>
    <row r="163" spans="1:2" ht="12.75">
      <c r="A163" s="1">
        <v>1.6016</v>
      </c>
      <c r="B163" s="3">
        <f t="shared" si="2"/>
        <v>11.575526148599998</v>
      </c>
    </row>
    <row r="164" spans="1:2" ht="12.75">
      <c r="A164" s="1">
        <v>1.6211</v>
      </c>
      <c r="B164" s="3">
        <f t="shared" si="2"/>
        <v>11.7296451981</v>
      </c>
    </row>
    <row r="165" spans="1:2" ht="12.75">
      <c r="A165" s="1">
        <v>1.6406</v>
      </c>
      <c r="B165" s="3">
        <f t="shared" si="2"/>
        <v>11.8837642476</v>
      </c>
    </row>
    <row r="166" spans="1:2" ht="12.75">
      <c r="A166" s="1">
        <v>1.6602</v>
      </c>
      <c r="B166" s="3">
        <f t="shared" si="2"/>
        <v>12.038673651199998</v>
      </c>
    </row>
    <row r="167" spans="1:2" ht="12.75">
      <c r="A167" s="1">
        <v>1.6602</v>
      </c>
      <c r="B167" s="3">
        <f t="shared" si="2"/>
        <v>12.038673651199998</v>
      </c>
    </row>
    <row r="168" spans="1:2" ht="12.75">
      <c r="A168" s="1">
        <v>1.6797</v>
      </c>
      <c r="B168" s="3">
        <f t="shared" si="2"/>
        <v>12.1927927007</v>
      </c>
    </row>
    <row r="169" spans="1:2" ht="12.75">
      <c r="A169" s="1">
        <v>1.6992</v>
      </c>
      <c r="B169" s="3">
        <f t="shared" si="2"/>
        <v>12.3469117502</v>
      </c>
    </row>
    <row r="170" spans="1:2" ht="12.75">
      <c r="A170" s="1">
        <v>1.6992</v>
      </c>
      <c r="B170" s="3">
        <f t="shared" si="2"/>
        <v>12.3469117502</v>
      </c>
    </row>
    <row r="171" spans="1:2" ht="12.75">
      <c r="A171" s="1">
        <v>1.7188</v>
      </c>
      <c r="B171" s="3">
        <f t="shared" si="2"/>
        <v>12.5018211538</v>
      </c>
    </row>
    <row r="172" spans="1:2" ht="12.75">
      <c r="A172" s="1">
        <v>1.7578</v>
      </c>
      <c r="B172" s="3">
        <f t="shared" si="2"/>
        <v>12.8100592528</v>
      </c>
    </row>
    <row r="173" spans="1:2" ht="12.75">
      <c r="A173" s="1">
        <v>1.7578</v>
      </c>
      <c r="B173" s="3">
        <f t="shared" si="2"/>
        <v>12.8100592528</v>
      </c>
    </row>
    <row r="174" spans="1:2" ht="12.75">
      <c r="A174" s="1">
        <v>1.7773</v>
      </c>
      <c r="B174" s="3">
        <f t="shared" si="2"/>
        <v>12.9641783023</v>
      </c>
    </row>
    <row r="175" spans="1:2" ht="12.75">
      <c r="A175" s="1">
        <v>1.7969</v>
      </c>
      <c r="B175" s="3">
        <f t="shared" si="2"/>
        <v>13.119087705899998</v>
      </c>
    </row>
    <row r="176" spans="1:2" ht="12.75">
      <c r="A176" s="1">
        <v>1.7969</v>
      </c>
      <c r="B176" s="3">
        <f t="shared" si="2"/>
        <v>13.119087705899998</v>
      </c>
    </row>
    <row r="177" spans="1:2" ht="12.75">
      <c r="A177" s="1">
        <v>1.8164</v>
      </c>
      <c r="B177" s="3">
        <f t="shared" si="2"/>
        <v>13.2732067554</v>
      </c>
    </row>
    <row r="178" spans="1:2" ht="12.75">
      <c r="A178" s="1">
        <v>1.8164</v>
      </c>
      <c r="B178" s="3">
        <f t="shared" si="2"/>
        <v>13.2732067554</v>
      </c>
    </row>
    <row r="179" spans="1:2" ht="12.75">
      <c r="A179" s="1">
        <v>1.8359</v>
      </c>
      <c r="B179" s="3">
        <f t="shared" si="2"/>
        <v>13.4273258049</v>
      </c>
    </row>
    <row r="180" spans="1:2" ht="12.75">
      <c r="A180" s="1">
        <v>1.8555</v>
      </c>
      <c r="B180" s="3">
        <f t="shared" si="2"/>
        <v>13.582235208499998</v>
      </c>
    </row>
    <row r="181" spans="1:2" ht="12.75">
      <c r="A181" s="1">
        <v>1.875</v>
      </c>
      <c r="B181" s="3">
        <f t="shared" si="2"/>
        <v>13.736354257999999</v>
      </c>
    </row>
    <row r="182" spans="1:2" ht="12.75">
      <c r="A182" s="1">
        <v>1.875</v>
      </c>
      <c r="B182" s="3">
        <f t="shared" si="2"/>
        <v>13.736354257999999</v>
      </c>
    </row>
    <row r="183" spans="1:2" ht="12.75">
      <c r="A183" s="1">
        <v>1.9141</v>
      </c>
      <c r="B183" s="3">
        <f t="shared" si="2"/>
        <v>14.045382711099998</v>
      </c>
    </row>
    <row r="184" spans="1:2" ht="12.75">
      <c r="A184" s="1">
        <v>1.9336</v>
      </c>
      <c r="B184" s="3">
        <f t="shared" si="2"/>
        <v>14.199501760599999</v>
      </c>
    </row>
    <row r="185" spans="1:2" ht="12.75">
      <c r="A185" s="1">
        <v>1.9336</v>
      </c>
      <c r="B185" s="3">
        <f t="shared" si="2"/>
        <v>14.199501760599999</v>
      </c>
    </row>
    <row r="186" spans="1:2" ht="12.75">
      <c r="A186" s="1">
        <v>1.9336</v>
      </c>
      <c r="B186" s="3">
        <f t="shared" si="2"/>
        <v>14.199501760599999</v>
      </c>
    </row>
    <row r="187" spans="1:2" ht="12.75">
      <c r="A187" s="1">
        <v>1.9531</v>
      </c>
      <c r="B187" s="3">
        <f t="shared" si="2"/>
        <v>14.3536208101</v>
      </c>
    </row>
    <row r="188" spans="1:2" ht="12.75">
      <c r="A188" s="1">
        <v>1.9531</v>
      </c>
      <c r="B188" s="3">
        <f t="shared" si="2"/>
        <v>14.3536208101</v>
      </c>
    </row>
    <row r="189" spans="1:2" ht="12.75">
      <c r="A189" s="1">
        <v>1.9727</v>
      </c>
      <c r="B189" s="3">
        <f t="shared" si="2"/>
        <v>14.508530213699999</v>
      </c>
    </row>
    <row r="190" spans="1:2" ht="12.75">
      <c r="A190" s="1">
        <v>1.9727</v>
      </c>
      <c r="B190" s="3">
        <f t="shared" si="2"/>
        <v>14.508530213699999</v>
      </c>
    </row>
    <row r="191" spans="1:2" ht="12.75">
      <c r="A191" s="1">
        <v>1.9922</v>
      </c>
      <c r="B191" s="3">
        <f t="shared" si="2"/>
        <v>14.662649263199999</v>
      </c>
    </row>
    <row r="192" spans="1:2" ht="12.75">
      <c r="A192" s="1">
        <v>2.0117</v>
      </c>
      <c r="B192" s="3">
        <f t="shared" si="2"/>
        <v>14.816768312699997</v>
      </c>
    </row>
    <row r="193" spans="1:2" ht="12.75">
      <c r="A193" s="1">
        <v>2.0117</v>
      </c>
      <c r="B193" s="3">
        <f t="shared" si="2"/>
        <v>14.816768312699997</v>
      </c>
    </row>
    <row r="194" spans="1:2" ht="12.75">
      <c r="A194" s="1">
        <v>2.0117</v>
      </c>
      <c r="B194" s="3">
        <f t="shared" si="2"/>
        <v>14.816768312699997</v>
      </c>
    </row>
    <row r="195" spans="1:2" ht="12.75">
      <c r="A195" s="1">
        <v>2.0117</v>
      </c>
      <c r="B195" s="3">
        <f t="shared" si="2"/>
        <v>14.816768312699997</v>
      </c>
    </row>
    <row r="196" spans="1:2" ht="12.75">
      <c r="A196" s="1">
        <v>2.0117</v>
      </c>
      <c r="B196" s="3">
        <f t="shared" si="2"/>
        <v>14.816768312699997</v>
      </c>
    </row>
    <row r="197" spans="1:2" ht="12.75">
      <c r="A197" s="1">
        <v>2.0313</v>
      </c>
      <c r="B197" s="3">
        <f t="shared" si="2"/>
        <v>14.971677716299999</v>
      </c>
    </row>
    <row r="198" spans="1:2" ht="12.75">
      <c r="A198" s="1">
        <v>2.0313</v>
      </c>
      <c r="B198" s="3">
        <f t="shared" si="2"/>
        <v>14.971677716299999</v>
      </c>
    </row>
    <row r="199" spans="1:2" ht="12.75">
      <c r="A199" s="1">
        <v>2.0508</v>
      </c>
      <c r="B199" s="3">
        <f t="shared" si="2"/>
        <v>15.1257967658</v>
      </c>
    </row>
    <row r="200" spans="1:2" ht="12.75">
      <c r="A200" s="1">
        <v>2.0508</v>
      </c>
      <c r="B200" s="3">
        <f t="shared" si="2"/>
        <v>15.1257967658</v>
      </c>
    </row>
    <row r="201" spans="1:2" ht="12.75">
      <c r="A201" s="1">
        <v>2.0508</v>
      </c>
      <c r="B201" s="3">
        <f t="shared" si="2"/>
        <v>15.1257967658</v>
      </c>
    </row>
    <row r="202" spans="1:2" ht="12.75">
      <c r="A202" s="1">
        <v>2.0508</v>
      </c>
      <c r="B202" s="3">
        <f t="shared" si="2"/>
        <v>15.1257967658</v>
      </c>
    </row>
    <row r="203" spans="1:2" ht="12.75">
      <c r="A203" s="1">
        <v>2.0508</v>
      </c>
      <c r="B203" s="3">
        <f aca="true" t="shared" si="3" ref="B203:B266">(A203-0.137)*7.903541</f>
        <v>15.1257967658</v>
      </c>
    </row>
    <row r="204" spans="1:2" ht="12.75">
      <c r="A204" s="1">
        <v>2.0703</v>
      </c>
      <c r="B204" s="3">
        <f t="shared" si="3"/>
        <v>15.279915815299999</v>
      </c>
    </row>
    <row r="205" spans="1:2" ht="12.75">
      <c r="A205" s="1">
        <v>2.0703</v>
      </c>
      <c r="B205" s="3">
        <f t="shared" si="3"/>
        <v>15.279915815299999</v>
      </c>
    </row>
    <row r="206" spans="1:2" ht="12.75">
      <c r="A206" s="1">
        <v>2.0898</v>
      </c>
      <c r="B206" s="3">
        <f t="shared" si="3"/>
        <v>15.4340348648</v>
      </c>
    </row>
    <row r="207" spans="1:2" ht="12.75">
      <c r="A207" s="1">
        <v>2.1094</v>
      </c>
      <c r="B207" s="3">
        <f t="shared" si="3"/>
        <v>15.588944268399999</v>
      </c>
    </row>
    <row r="208" spans="1:2" ht="12.75">
      <c r="A208" s="1">
        <v>2.1094</v>
      </c>
      <c r="B208" s="3">
        <f t="shared" si="3"/>
        <v>15.588944268399999</v>
      </c>
    </row>
    <row r="209" spans="1:2" ht="12.75">
      <c r="A209" s="1">
        <v>2.0898</v>
      </c>
      <c r="B209" s="3">
        <f t="shared" si="3"/>
        <v>15.4340348648</v>
      </c>
    </row>
    <row r="210" spans="1:2" ht="12.75">
      <c r="A210" s="1">
        <v>2.1094</v>
      </c>
      <c r="B210" s="3">
        <f t="shared" si="3"/>
        <v>15.588944268399999</v>
      </c>
    </row>
    <row r="211" spans="1:2" ht="12.75">
      <c r="A211" s="1">
        <v>2.1289</v>
      </c>
      <c r="B211" s="3">
        <f t="shared" si="3"/>
        <v>15.743063317899997</v>
      </c>
    </row>
    <row r="212" spans="1:3" ht="12.75">
      <c r="A212" s="1">
        <v>2.1289</v>
      </c>
      <c r="B212" s="3">
        <f t="shared" si="3"/>
        <v>15.743063317899997</v>
      </c>
      <c r="C212" t="s">
        <v>8</v>
      </c>
    </row>
    <row r="213" spans="1:2" ht="12.75">
      <c r="A213" s="1">
        <v>2.1289</v>
      </c>
      <c r="B213" s="3">
        <f t="shared" si="3"/>
        <v>15.743063317899997</v>
      </c>
    </row>
    <row r="214" spans="1:2" ht="12.75">
      <c r="A214" s="1">
        <v>2.1289</v>
      </c>
      <c r="B214" s="3">
        <f t="shared" si="3"/>
        <v>15.743063317899997</v>
      </c>
    </row>
    <row r="215" spans="1:2" ht="12.75">
      <c r="A215" s="1">
        <v>2.1484</v>
      </c>
      <c r="B215" s="3">
        <f t="shared" si="3"/>
        <v>15.8971823674</v>
      </c>
    </row>
    <row r="216" spans="1:2" ht="12.75">
      <c r="A216" s="1">
        <v>2.168</v>
      </c>
      <c r="B216" s="3">
        <f t="shared" si="3"/>
        <v>16.052091771</v>
      </c>
    </row>
    <row r="217" spans="1:2" ht="12.75">
      <c r="A217" s="1">
        <v>2.1875</v>
      </c>
      <c r="B217" s="3">
        <f t="shared" si="3"/>
        <v>16.2062108205</v>
      </c>
    </row>
    <row r="218" spans="1:2" ht="12.75">
      <c r="A218" s="1">
        <v>2.1875</v>
      </c>
      <c r="B218" s="3">
        <f t="shared" si="3"/>
        <v>16.2062108205</v>
      </c>
    </row>
    <row r="219" spans="1:2" ht="12.75">
      <c r="A219" s="1">
        <v>2.1875</v>
      </c>
      <c r="B219" s="3">
        <f t="shared" si="3"/>
        <v>16.2062108205</v>
      </c>
    </row>
    <row r="220" spans="1:2" ht="12.75">
      <c r="A220" s="1">
        <v>2.207</v>
      </c>
      <c r="B220" s="3">
        <f t="shared" si="3"/>
        <v>16.360329869999997</v>
      </c>
    </row>
    <row r="221" spans="1:2" ht="12.75">
      <c r="A221" s="1">
        <v>2.207</v>
      </c>
      <c r="B221" s="3">
        <f t="shared" si="3"/>
        <v>16.360329869999997</v>
      </c>
    </row>
    <row r="222" spans="1:2" ht="12.75">
      <c r="A222" s="1">
        <v>2.207</v>
      </c>
      <c r="B222" s="3">
        <f t="shared" si="3"/>
        <v>16.360329869999997</v>
      </c>
    </row>
    <row r="223" spans="1:2" ht="12.75">
      <c r="A223" s="1">
        <v>2.2266</v>
      </c>
      <c r="B223" s="3">
        <f t="shared" si="3"/>
        <v>16.5152392736</v>
      </c>
    </row>
    <row r="224" spans="1:2" ht="12.75">
      <c r="A224" s="1">
        <v>2.2266</v>
      </c>
      <c r="B224" s="3">
        <f t="shared" si="3"/>
        <v>16.5152392736</v>
      </c>
    </row>
    <row r="225" spans="1:2" ht="12.75">
      <c r="A225" s="1">
        <v>2.2266</v>
      </c>
      <c r="B225" s="3">
        <f t="shared" si="3"/>
        <v>16.5152392736</v>
      </c>
    </row>
    <row r="226" spans="1:2" ht="12.75">
      <c r="A226" s="1">
        <v>2.2461</v>
      </c>
      <c r="B226" s="3">
        <f t="shared" si="3"/>
        <v>16.669358323100003</v>
      </c>
    </row>
    <row r="227" spans="1:2" ht="12.75">
      <c r="A227" s="1">
        <v>2.2461</v>
      </c>
      <c r="B227" s="3">
        <f t="shared" si="3"/>
        <v>16.669358323100003</v>
      </c>
    </row>
    <row r="228" spans="1:2" ht="12.75">
      <c r="A228" s="1">
        <v>2.2656</v>
      </c>
      <c r="B228" s="3">
        <f t="shared" si="3"/>
        <v>16.8234773726</v>
      </c>
    </row>
    <row r="229" spans="1:2" ht="12.75">
      <c r="A229" s="1">
        <v>2.2656</v>
      </c>
      <c r="B229" s="3">
        <f t="shared" si="3"/>
        <v>16.8234773726</v>
      </c>
    </row>
    <row r="230" spans="1:2" ht="12.75">
      <c r="A230" s="1">
        <v>2.2656</v>
      </c>
      <c r="B230" s="3">
        <f t="shared" si="3"/>
        <v>16.8234773726</v>
      </c>
    </row>
    <row r="231" spans="1:2" ht="12.75">
      <c r="A231" s="1">
        <v>2.2656</v>
      </c>
      <c r="B231" s="3">
        <f t="shared" si="3"/>
        <v>16.8234773726</v>
      </c>
    </row>
    <row r="232" spans="1:2" ht="12.75">
      <c r="A232" s="1">
        <v>2.2852</v>
      </c>
      <c r="B232" s="3">
        <f t="shared" si="3"/>
        <v>16.9783867762</v>
      </c>
    </row>
    <row r="233" spans="1:2" ht="12.75">
      <c r="A233" s="1">
        <v>2.3047</v>
      </c>
      <c r="B233" s="3">
        <f t="shared" si="3"/>
        <v>17.132505825699997</v>
      </c>
    </row>
    <row r="234" spans="1:2" ht="12.75">
      <c r="A234" s="1">
        <v>2.3047</v>
      </c>
      <c r="B234" s="3">
        <f t="shared" si="3"/>
        <v>17.132505825699997</v>
      </c>
    </row>
    <row r="235" spans="1:2" ht="12.75">
      <c r="A235" s="1">
        <v>2.3047</v>
      </c>
      <c r="B235" s="3">
        <f t="shared" si="3"/>
        <v>17.132505825699997</v>
      </c>
    </row>
    <row r="236" spans="1:2" ht="12.75">
      <c r="A236" s="1">
        <v>2.3047</v>
      </c>
      <c r="B236" s="3">
        <f t="shared" si="3"/>
        <v>17.132505825699997</v>
      </c>
    </row>
    <row r="237" spans="1:2" ht="12.75">
      <c r="A237" s="1">
        <v>2.3047</v>
      </c>
      <c r="B237" s="3">
        <f t="shared" si="3"/>
        <v>17.132505825699997</v>
      </c>
    </row>
    <row r="238" spans="1:2" ht="12.75">
      <c r="A238" s="1">
        <v>2.3242</v>
      </c>
      <c r="B238" s="3">
        <f t="shared" si="3"/>
        <v>17.286624875199998</v>
      </c>
    </row>
    <row r="239" spans="1:2" ht="12.75">
      <c r="A239" s="1">
        <v>2.3242</v>
      </c>
      <c r="B239" s="3">
        <f t="shared" si="3"/>
        <v>17.286624875199998</v>
      </c>
    </row>
    <row r="240" spans="1:2" ht="12.75">
      <c r="A240" s="1">
        <v>2.3242</v>
      </c>
      <c r="B240" s="3">
        <f t="shared" si="3"/>
        <v>17.286624875199998</v>
      </c>
    </row>
    <row r="241" spans="1:2" ht="12.75">
      <c r="A241" s="1">
        <v>2.3242</v>
      </c>
      <c r="B241" s="3">
        <f t="shared" si="3"/>
        <v>17.286624875199998</v>
      </c>
    </row>
    <row r="242" spans="1:2" ht="12.75">
      <c r="A242" s="1">
        <v>2.3242</v>
      </c>
      <c r="B242" s="3">
        <f t="shared" si="3"/>
        <v>17.286624875199998</v>
      </c>
    </row>
    <row r="243" spans="1:2" ht="12.75">
      <c r="A243" s="1">
        <v>2.3242</v>
      </c>
      <c r="B243" s="3">
        <f t="shared" si="3"/>
        <v>17.286624875199998</v>
      </c>
    </row>
    <row r="244" spans="1:2" ht="12.75">
      <c r="A244" s="1">
        <v>2.3242</v>
      </c>
      <c r="B244" s="3">
        <f t="shared" si="3"/>
        <v>17.286624875199998</v>
      </c>
    </row>
    <row r="245" spans="1:2" ht="12.75">
      <c r="A245" s="1">
        <v>2.3242</v>
      </c>
      <c r="B245" s="3">
        <f t="shared" si="3"/>
        <v>17.286624875199998</v>
      </c>
    </row>
    <row r="246" spans="1:2" ht="12.75">
      <c r="A246" s="1">
        <v>2.3438</v>
      </c>
      <c r="B246" s="3">
        <f t="shared" si="3"/>
        <v>17.4415342788</v>
      </c>
    </row>
    <row r="247" spans="1:2" ht="12.75">
      <c r="A247" s="1">
        <v>2.3438</v>
      </c>
      <c r="B247" s="3">
        <f t="shared" si="3"/>
        <v>17.4415342788</v>
      </c>
    </row>
    <row r="248" spans="1:2" ht="12.75">
      <c r="A248" s="1">
        <v>2.3242</v>
      </c>
      <c r="B248" s="3">
        <f t="shared" si="3"/>
        <v>17.286624875199998</v>
      </c>
    </row>
    <row r="249" spans="1:2" ht="12.75">
      <c r="A249" s="1">
        <v>2.3242</v>
      </c>
      <c r="B249" s="3">
        <f t="shared" si="3"/>
        <v>17.286624875199998</v>
      </c>
    </row>
    <row r="250" spans="1:2" ht="12.75">
      <c r="A250" s="1">
        <v>2.3242</v>
      </c>
      <c r="B250" s="3">
        <f t="shared" si="3"/>
        <v>17.286624875199998</v>
      </c>
    </row>
    <row r="251" spans="1:2" ht="12.75">
      <c r="A251" s="1">
        <v>2.3047</v>
      </c>
      <c r="B251" s="3">
        <f t="shared" si="3"/>
        <v>17.132505825699997</v>
      </c>
    </row>
    <row r="252" spans="1:2" ht="12.75">
      <c r="A252" s="1">
        <v>2.3047</v>
      </c>
      <c r="B252" s="3">
        <f t="shared" si="3"/>
        <v>17.132505825699997</v>
      </c>
    </row>
    <row r="253" spans="1:2" ht="12.75">
      <c r="A253" s="1">
        <v>2.2852</v>
      </c>
      <c r="B253" s="3">
        <f t="shared" si="3"/>
        <v>16.9783867762</v>
      </c>
    </row>
    <row r="254" spans="1:2" ht="12.75">
      <c r="A254" s="1">
        <v>2.2656</v>
      </c>
      <c r="B254" s="3">
        <f t="shared" si="3"/>
        <v>16.8234773726</v>
      </c>
    </row>
    <row r="255" spans="1:2" ht="12.75">
      <c r="A255" s="1">
        <v>2.2461</v>
      </c>
      <c r="B255" s="3">
        <f t="shared" si="3"/>
        <v>16.669358323100003</v>
      </c>
    </row>
    <row r="256" spans="1:2" ht="12.75">
      <c r="A256" s="1">
        <v>2.207</v>
      </c>
      <c r="B256" s="3">
        <f t="shared" si="3"/>
        <v>16.360329869999997</v>
      </c>
    </row>
    <row r="257" spans="1:2" ht="12.75">
      <c r="A257" s="1">
        <v>2.1484</v>
      </c>
      <c r="B257" s="3">
        <f t="shared" si="3"/>
        <v>15.8971823674</v>
      </c>
    </row>
    <row r="258" spans="1:2" ht="12.75">
      <c r="A258" s="1">
        <v>2.0898</v>
      </c>
      <c r="B258" s="3">
        <f t="shared" si="3"/>
        <v>15.4340348648</v>
      </c>
    </row>
    <row r="259" spans="1:2" ht="12.75">
      <c r="A259" s="1">
        <v>2.0898</v>
      </c>
      <c r="B259" s="3">
        <f t="shared" si="3"/>
        <v>15.4340348648</v>
      </c>
    </row>
    <row r="260" spans="1:2" ht="12.75">
      <c r="A260" s="1">
        <v>1.9922</v>
      </c>
      <c r="B260" s="3">
        <f t="shared" si="3"/>
        <v>14.662649263199999</v>
      </c>
    </row>
    <row r="261" spans="1:2" ht="12.75">
      <c r="A261" s="1">
        <v>1.9336</v>
      </c>
      <c r="B261" s="3">
        <f t="shared" si="3"/>
        <v>14.199501760599999</v>
      </c>
    </row>
    <row r="262" spans="1:2" ht="12.75">
      <c r="A262" s="1">
        <v>1.9141</v>
      </c>
      <c r="B262" s="3">
        <f t="shared" si="3"/>
        <v>14.045382711099998</v>
      </c>
    </row>
    <row r="263" spans="1:2" ht="12.75">
      <c r="A263" s="1">
        <v>1.875</v>
      </c>
      <c r="B263" s="3">
        <f t="shared" si="3"/>
        <v>13.736354257999999</v>
      </c>
    </row>
    <row r="264" spans="1:2" ht="12.75">
      <c r="A264" s="1">
        <v>1.8164</v>
      </c>
      <c r="B264" s="3">
        <f t="shared" si="3"/>
        <v>13.2732067554</v>
      </c>
    </row>
    <row r="265" spans="1:2" ht="12.75">
      <c r="A265" s="1">
        <v>1.7578</v>
      </c>
      <c r="B265" s="3">
        <f t="shared" si="3"/>
        <v>12.8100592528</v>
      </c>
    </row>
    <row r="266" spans="1:2" ht="12.75">
      <c r="A266" s="1">
        <v>1.6602</v>
      </c>
      <c r="B266" s="3">
        <f t="shared" si="3"/>
        <v>12.038673651199998</v>
      </c>
    </row>
    <row r="267" spans="1:2" ht="12.75">
      <c r="A267" s="1">
        <v>1.6211</v>
      </c>
      <c r="B267" s="3">
        <f aca="true" t="shared" si="4" ref="B267:B300">(A267-0.137)*7.903541</f>
        <v>11.7296451981</v>
      </c>
    </row>
    <row r="268" spans="1:2" ht="12.75">
      <c r="A268" s="1">
        <v>1.543</v>
      </c>
      <c r="B268" s="3">
        <f t="shared" si="4"/>
        <v>11.112378646</v>
      </c>
    </row>
    <row r="269" spans="1:2" ht="12.75">
      <c r="A269" s="1">
        <v>1.4844</v>
      </c>
      <c r="B269" s="3">
        <f t="shared" si="4"/>
        <v>10.6492311434</v>
      </c>
    </row>
    <row r="270" spans="1:2" ht="12.75">
      <c r="A270" s="1">
        <v>1.3867</v>
      </c>
      <c r="B270" s="3">
        <f t="shared" si="4"/>
        <v>9.8770551877</v>
      </c>
    </row>
    <row r="271" spans="1:2" ht="12.75">
      <c r="A271" s="1">
        <v>1.3281</v>
      </c>
      <c r="B271" s="3">
        <f t="shared" si="4"/>
        <v>9.4139076851</v>
      </c>
    </row>
    <row r="272" spans="1:3" ht="12.75">
      <c r="A272" s="1">
        <v>1.2305</v>
      </c>
      <c r="B272" s="3">
        <f t="shared" si="4"/>
        <v>8.6425220835</v>
      </c>
      <c r="C272" t="s">
        <v>8</v>
      </c>
    </row>
    <row r="273" spans="1:2" ht="12.75">
      <c r="A273" s="1">
        <v>1.1523</v>
      </c>
      <c r="B273" s="3">
        <f t="shared" si="4"/>
        <v>8.0244651773</v>
      </c>
    </row>
    <row r="274" spans="1:2" ht="12.75">
      <c r="A274" s="1">
        <v>1.0742</v>
      </c>
      <c r="B274" s="3">
        <f t="shared" si="4"/>
        <v>7.4071986252</v>
      </c>
    </row>
    <row r="275" spans="1:2" ht="12.75">
      <c r="A275" s="1">
        <v>0.99609</v>
      </c>
      <c r="B275" s="3">
        <f t="shared" si="4"/>
        <v>6.7898530376899995</v>
      </c>
    </row>
    <row r="276" spans="1:2" ht="12.75">
      <c r="A276" s="1">
        <v>0.91797</v>
      </c>
      <c r="B276" s="3">
        <f t="shared" si="4"/>
        <v>6.17242841477</v>
      </c>
    </row>
    <row r="277" spans="1:2" ht="12.75">
      <c r="A277" s="1">
        <v>0.83984</v>
      </c>
      <c r="B277" s="3">
        <f t="shared" si="4"/>
        <v>5.55492475644</v>
      </c>
    </row>
    <row r="278" spans="1:2" ht="12.75">
      <c r="A278" s="1">
        <v>0.76172</v>
      </c>
      <c r="B278" s="3">
        <f t="shared" si="4"/>
        <v>4.9375001335199995</v>
      </c>
    </row>
    <row r="279" spans="1:2" ht="12.75">
      <c r="A279" s="1">
        <v>0.68359</v>
      </c>
      <c r="B279" s="3">
        <f t="shared" si="4"/>
        <v>4.31999647519</v>
      </c>
    </row>
    <row r="280" spans="1:2" ht="12.75">
      <c r="A280" s="1">
        <v>0.625</v>
      </c>
      <c r="B280" s="3">
        <f t="shared" si="4"/>
        <v>3.8569280079999997</v>
      </c>
    </row>
    <row r="281" spans="1:2" ht="12.75">
      <c r="A281" s="1">
        <v>0.54688</v>
      </c>
      <c r="B281" s="3">
        <f t="shared" si="4"/>
        <v>3.23950338508</v>
      </c>
    </row>
    <row r="282" spans="1:2" ht="12.75">
      <c r="A282" s="1">
        <v>0.48828</v>
      </c>
      <c r="B282" s="3">
        <f t="shared" si="4"/>
        <v>2.77635588248</v>
      </c>
    </row>
    <row r="283" spans="1:2" ht="12.75">
      <c r="A283" s="1">
        <v>0.42969</v>
      </c>
      <c r="B283" s="3">
        <f t="shared" si="4"/>
        <v>2.31328741529</v>
      </c>
    </row>
    <row r="284" spans="1:2" ht="12.75">
      <c r="A284" s="1">
        <v>0.39063</v>
      </c>
      <c r="B284" s="3">
        <f t="shared" si="4"/>
        <v>2.0045751038299997</v>
      </c>
    </row>
    <row r="285" spans="1:3" ht="12.75">
      <c r="A285" s="1">
        <v>0.35156</v>
      </c>
      <c r="B285" s="3">
        <f t="shared" si="4"/>
        <v>1.6957837569599998</v>
      </c>
      <c r="C285" t="s">
        <v>16</v>
      </c>
    </row>
    <row r="286" spans="1:2" ht="12.75">
      <c r="A286" s="1">
        <v>0.3125</v>
      </c>
      <c r="B286" s="3">
        <f t="shared" si="4"/>
        <v>1.3870714455</v>
      </c>
    </row>
    <row r="287" spans="1:2" ht="12.75">
      <c r="A287" s="1">
        <v>0.29297</v>
      </c>
      <c r="B287" s="3">
        <f t="shared" si="4"/>
        <v>1.23271528977</v>
      </c>
    </row>
    <row r="288" spans="1:2" ht="12.75">
      <c r="A288" s="1">
        <v>0.23438</v>
      </c>
      <c r="B288" s="3">
        <f t="shared" si="4"/>
        <v>0.76964682258</v>
      </c>
    </row>
    <row r="289" spans="1:2" ht="12.75">
      <c r="A289" s="1">
        <v>0.23438</v>
      </c>
      <c r="B289" s="3">
        <f t="shared" si="4"/>
        <v>0.76964682258</v>
      </c>
    </row>
    <row r="290" spans="1:2" ht="12.75">
      <c r="A290" s="1">
        <v>0.19531</v>
      </c>
      <c r="B290" s="3">
        <f t="shared" si="4"/>
        <v>0.46085547570999996</v>
      </c>
    </row>
    <row r="291" spans="1:2" ht="12.75">
      <c r="A291" s="1">
        <v>0.19531</v>
      </c>
      <c r="B291" s="3">
        <f t="shared" si="4"/>
        <v>0.46085547570999996</v>
      </c>
    </row>
    <row r="292" spans="1:2" ht="12.75">
      <c r="A292" s="1">
        <v>0.17578</v>
      </c>
      <c r="B292" s="3">
        <f t="shared" si="4"/>
        <v>0.30649931997999985</v>
      </c>
    </row>
    <row r="293" spans="1:2" ht="12.75">
      <c r="A293" s="1">
        <v>0.15625</v>
      </c>
      <c r="B293" s="3">
        <f t="shared" si="4"/>
        <v>0.1521431642499999</v>
      </c>
    </row>
    <row r="294" spans="1:2" ht="12.75">
      <c r="A294" s="1">
        <v>0.13672</v>
      </c>
      <c r="B294" s="3">
        <f t="shared" si="4"/>
        <v>-0.0022129914800000194</v>
      </c>
    </row>
    <row r="295" spans="1:2" ht="12.75">
      <c r="A295" s="1">
        <v>0.17578</v>
      </c>
      <c r="B295" s="3">
        <f t="shared" si="4"/>
        <v>0.30649931997999985</v>
      </c>
    </row>
    <row r="296" spans="1:2" ht="12.75">
      <c r="A296" s="1">
        <v>0.097656</v>
      </c>
      <c r="B296" s="3">
        <f t="shared" si="4"/>
        <v>-0.31095691710400003</v>
      </c>
    </row>
    <row r="297" spans="1:2" ht="12.75">
      <c r="A297" s="1">
        <v>0.17578</v>
      </c>
      <c r="B297" s="3">
        <f t="shared" si="4"/>
        <v>0.30649931997999985</v>
      </c>
    </row>
    <row r="298" spans="1:2" ht="12.75">
      <c r="A298" s="1">
        <v>0.097656</v>
      </c>
      <c r="B298" s="3">
        <f t="shared" si="4"/>
        <v>-0.31095691710400003</v>
      </c>
    </row>
    <row r="299" spans="1:2" ht="12.75">
      <c r="A299" s="1">
        <v>0.13672</v>
      </c>
      <c r="B299" s="3">
        <f t="shared" si="4"/>
        <v>-0.0022129914800000194</v>
      </c>
    </row>
    <row r="300" spans="1:2" ht="12.75">
      <c r="A300" s="1">
        <v>0.11719</v>
      </c>
      <c r="B300" s="3">
        <f t="shared" si="4"/>
        <v>-0.15656914721000006</v>
      </c>
    </row>
    <row r="301" spans="1:2" ht="12.75">
      <c r="A301" s="4"/>
      <c r="B301" s="3"/>
    </row>
    <row r="302" spans="1:2" ht="12.75">
      <c r="A302" s="4"/>
      <c r="B302" s="3"/>
    </row>
    <row r="303" spans="1:2" ht="12.75">
      <c r="A303" s="4"/>
      <c r="B303" s="3"/>
    </row>
    <row r="304" spans="1:2" ht="12.75">
      <c r="A304" s="4"/>
      <c r="B304" s="3"/>
    </row>
    <row r="305" spans="1:2" ht="12.75">
      <c r="A305" s="4"/>
      <c r="B305" s="3"/>
    </row>
    <row r="306" spans="1:2" ht="12.75">
      <c r="A306" s="4"/>
      <c r="B306" s="3"/>
    </row>
    <row r="307" spans="1:2" ht="12.75">
      <c r="A307" s="4"/>
      <c r="B307" s="3"/>
    </row>
    <row r="308" spans="1:2" ht="12.75">
      <c r="A308" s="4"/>
      <c r="B308" s="3"/>
    </row>
    <row r="309" spans="1:2" ht="12.75">
      <c r="A309" s="4"/>
      <c r="B309" s="3"/>
    </row>
    <row r="310" spans="1:2" ht="12.75">
      <c r="A310" s="4"/>
      <c r="B310" s="3"/>
    </row>
    <row r="311" spans="1:2" ht="12.75">
      <c r="A311" s="4"/>
      <c r="B311" s="3"/>
    </row>
    <row r="312" spans="1:2" ht="12.75">
      <c r="A312" s="4"/>
      <c r="B312" s="3"/>
    </row>
    <row r="313" spans="1:2" ht="12.75">
      <c r="A313" s="4"/>
      <c r="B313" s="3"/>
    </row>
    <row r="314" spans="1:2" ht="12.75">
      <c r="A314" s="4"/>
      <c r="B314" s="3"/>
    </row>
    <row r="315" spans="1:2" ht="12.75">
      <c r="A315" s="4"/>
      <c r="B315" s="3"/>
    </row>
    <row r="316" spans="1:2" ht="12.75">
      <c r="A316" s="4"/>
      <c r="B316" s="3"/>
    </row>
    <row r="317" spans="1:2" ht="12.75">
      <c r="A317" s="4"/>
      <c r="B317" s="3"/>
    </row>
    <row r="318" spans="1:2" ht="12.75">
      <c r="A318" s="4"/>
      <c r="B318" s="3"/>
    </row>
    <row r="319" spans="1:2" ht="12.75">
      <c r="A319" s="4"/>
      <c r="B319" s="3"/>
    </row>
    <row r="320" spans="1:2" ht="12.75">
      <c r="A320" s="4"/>
      <c r="B320" s="3"/>
    </row>
    <row r="321" spans="1:2" ht="12.75">
      <c r="A321" s="4"/>
      <c r="B321" s="3"/>
    </row>
    <row r="322" spans="1:2" ht="12.75">
      <c r="A322" s="4"/>
      <c r="B322" s="3"/>
    </row>
    <row r="323" spans="1:2" ht="12.75">
      <c r="A323" s="4"/>
      <c r="B323" s="3"/>
    </row>
    <row r="324" spans="1:2" ht="12.75">
      <c r="A324" s="4"/>
      <c r="B324" s="3"/>
    </row>
    <row r="325" spans="1:2" ht="12.75">
      <c r="A325" s="4"/>
      <c r="B325" s="3"/>
    </row>
    <row r="326" spans="1:2" ht="12.75">
      <c r="A326" s="4"/>
      <c r="B326" s="3"/>
    </row>
    <row r="327" spans="1:2" ht="12.75">
      <c r="A327" s="4"/>
      <c r="B327" s="3"/>
    </row>
    <row r="328" spans="1:2" ht="12.75">
      <c r="A328" s="4"/>
      <c r="B328" s="3"/>
    </row>
    <row r="329" spans="1:2" ht="12.75">
      <c r="A329" s="4"/>
      <c r="B329" s="3"/>
    </row>
    <row r="330" spans="1:2" ht="12.75">
      <c r="A330" s="4"/>
      <c r="B330" s="3"/>
    </row>
    <row r="331" spans="1:2" ht="12.75">
      <c r="A331" s="4"/>
      <c r="B331" s="3"/>
    </row>
    <row r="332" spans="1:2" ht="12.75">
      <c r="A332" s="4"/>
      <c r="B332" s="3"/>
    </row>
    <row r="333" spans="1:2" ht="12.75">
      <c r="A333" s="4"/>
      <c r="B333" s="3"/>
    </row>
    <row r="334" spans="1:2" ht="12.75">
      <c r="A334" s="4"/>
      <c r="B334" s="3"/>
    </row>
    <row r="335" spans="1:2" ht="12.75">
      <c r="A335" s="4"/>
      <c r="B335" s="3"/>
    </row>
    <row r="336" spans="1:2" ht="12.75">
      <c r="A336" s="4"/>
      <c r="B336" s="3"/>
    </row>
    <row r="337" spans="1:2" ht="12.75">
      <c r="A337" s="4"/>
      <c r="B337" s="3"/>
    </row>
    <row r="338" spans="1:2" ht="12.75">
      <c r="A338" s="4"/>
      <c r="B338" s="3"/>
    </row>
    <row r="339" spans="1:2" ht="12.75">
      <c r="A339" s="4"/>
      <c r="B339" s="3"/>
    </row>
    <row r="340" spans="1:2" ht="12.75">
      <c r="A340" s="4"/>
      <c r="B340" s="3"/>
    </row>
    <row r="341" spans="1:2" ht="12.75">
      <c r="A341" s="4"/>
      <c r="B341" s="3"/>
    </row>
    <row r="342" spans="1:2" ht="12.75">
      <c r="A342" s="4"/>
      <c r="B342" s="3"/>
    </row>
    <row r="343" spans="1:2" ht="12.75">
      <c r="A343" s="4"/>
      <c r="B343" s="3"/>
    </row>
    <row r="344" spans="1:2" ht="12.75">
      <c r="A344" s="4"/>
      <c r="B344" s="3"/>
    </row>
    <row r="345" spans="1:2" ht="12.75">
      <c r="A345" s="4"/>
      <c r="B345" s="3"/>
    </row>
    <row r="346" spans="1:2" ht="12.75">
      <c r="A346" s="4"/>
      <c r="B346" s="3"/>
    </row>
    <row r="347" spans="1:2" ht="12.75">
      <c r="A347" s="4"/>
      <c r="B347" s="3"/>
    </row>
    <row r="348" spans="1:2" ht="12.75">
      <c r="A348" s="4"/>
      <c r="B348" s="3"/>
    </row>
    <row r="349" spans="1:2" ht="12.75">
      <c r="A349" s="4"/>
      <c r="B349" s="3"/>
    </row>
    <row r="350" spans="1:2" ht="12.75">
      <c r="A350" s="4"/>
      <c r="B350" s="3"/>
    </row>
    <row r="351" spans="1:2" ht="12.75">
      <c r="A351" s="4"/>
      <c r="B351" s="3"/>
    </row>
    <row r="352" spans="1:2" ht="12.75">
      <c r="A352" s="4"/>
      <c r="B352" s="3"/>
    </row>
    <row r="353" spans="1:2" ht="12.75">
      <c r="A353" s="4"/>
      <c r="B353" s="3"/>
    </row>
    <row r="354" spans="1:2" ht="12.75">
      <c r="A354" s="4"/>
      <c r="B354" s="3"/>
    </row>
    <row r="355" spans="1:2" ht="12.75">
      <c r="A355" s="4"/>
      <c r="B355" s="3"/>
    </row>
    <row r="356" spans="1:2" ht="12.75">
      <c r="A356" s="4"/>
      <c r="B356" s="3"/>
    </row>
    <row r="357" spans="1:2" ht="12.75">
      <c r="A357" s="4"/>
      <c r="B357" s="3"/>
    </row>
    <row r="358" spans="1:2" ht="12.75">
      <c r="A358" s="4"/>
      <c r="B358" s="3"/>
    </row>
    <row r="359" spans="1:2" ht="12.75">
      <c r="A359" s="4"/>
      <c r="B359" s="3"/>
    </row>
    <row r="360" spans="1:2" ht="12.75">
      <c r="A360" s="4"/>
      <c r="B360" s="3"/>
    </row>
    <row r="361" spans="1:2" ht="12.75">
      <c r="A361" s="4"/>
      <c r="B361" s="3"/>
    </row>
    <row r="362" spans="1:2" ht="12.75">
      <c r="A362" s="4"/>
      <c r="B362" s="3"/>
    </row>
    <row r="363" spans="1:2" ht="12.75">
      <c r="A363" s="4"/>
      <c r="B363" s="3"/>
    </row>
    <row r="364" spans="1:2" ht="12.75">
      <c r="A364" s="4"/>
      <c r="B364" s="3"/>
    </row>
    <row r="365" spans="1:2" ht="12.75">
      <c r="A365" s="4"/>
      <c r="B365" s="3"/>
    </row>
    <row r="366" spans="1:2" ht="12.75">
      <c r="A366" s="4"/>
      <c r="B366" s="3"/>
    </row>
    <row r="367" spans="1:2" ht="12.75">
      <c r="A367" s="4"/>
      <c r="B367" s="3"/>
    </row>
    <row r="368" spans="1:2" ht="12.75">
      <c r="A368" s="4"/>
      <c r="B368" s="3"/>
    </row>
    <row r="369" spans="1:2" ht="12.75">
      <c r="A369" s="4"/>
      <c r="B369" s="3"/>
    </row>
    <row r="370" spans="1:2" ht="12.75">
      <c r="A370" s="4"/>
      <c r="B370" s="3"/>
    </row>
    <row r="371" spans="1:2" ht="12.75">
      <c r="A371" s="4"/>
      <c r="B371" s="3"/>
    </row>
    <row r="372" spans="1:2" ht="12.75">
      <c r="A372" s="4"/>
      <c r="B372" s="3"/>
    </row>
    <row r="373" spans="1:2" ht="12.75">
      <c r="A373" s="4"/>
      <c r="B373" s="3"/>
    </row>
    <row r="374" spans="1:2" ht="12.75">
      <c r="A374" s="4"/>
      <c r="B374" s="3"/>
    </row>
    <row r="375" spans="1:2" ht="12.75">
      <c r="A375" s="4"/>
      <c r="B375" s="3"/>
    </row>
    <row r="376" spans="1:2" ht="12.75">
      <c r="A376" s="4"/>
      <c r="B376" s="3"/>
    </row>
    <row r="377" spans="1:2" ht="12.75">
      <c r="A377" s="4"/>
      <c r="B377" s="3"/>
    </row>
    <row r="378" spans="1:2" ht="12.75">
      <c r="A378" s="4"/>
      <c r="B378" s="3"/>
    </row>
    <row r="379" spans="1:2" ht="12.75">
      <c r="A379" s="4"/>
      <c r="B379" s="3"/>
    </row>
    <row r="380" spans="1:2" ht="12.75">
      <c r="A380" s="4"/>
      <c r="B380" s="3"/>
    </row>
    <row r="381" spans="1:2" ht="12.75">
      <c r="A381" s="4"/>
      <c r="B381" s="3"/>
    </row>
    <row r="382" spans="1:2" ht="12.75">
      <c r="A382" s="4"/>
      <c r="B382" s="3"/>
    </row>
    <row r="383" spans="1:2" ht="12.75">
      <c r="A383" s="4"/>
      <c r="B383" s="3"/>
    </row>
    <row r="384" spans="1:2" ht="12.75">
      <c r="A384" s="4"/>
      <c r="B384" s="3"/>
    </row>
    <row r="385" spans="1:2" ht="12.75">
      <c r="A385" s="4"/>
      <c r="B385" s="3"/>
    </row>
    <row r="386" spans="1:2" ht="12.75">
      <c r="A386" s="4"/>
      <c r="B386" s="3"/>
    </row>
    <row r="387" spans="1:2" ht="12.75">
      <c r="A387" s="4"/>
      <c r="B387" s="3"/>
    </row>
    <row r="388" spans="1:2" ht="12.75">
      <c r="A388" s="4"/>
      <c r="B388" s="3"/>
    </row>
    <row r="389" spans="1:2" ht="12.75">
      <c r="A389" s="4"/>
      <c r="B389" s="3"/>
    </row>
    <row r="390" spans="1:2" ht="12.75">
      <c r="A390" s="4"/>
      <c r="B390" s="3"/>
    </row>
    <row r="391" spans="1:2" ht="12.75">
      <c r="A391" s="4"/>
      <c r="B391" s="3"/>
    </row>
    <row r="392" spans="1:2" ht="12.75">
      <c r="A392" s="4"/>
      <c r="B392" s="3"/>
    </row>
    <row r="393" spans="1:2" ht="12.75">
      <c r="A393" s="4"/>
      <c r="B393" s="3"/>
    </row>
    <row r="394" spans="1:2" ht="12.75">
      <c r="A394" s="4"/>
      <c r="B394" s="3"/>
    </row>
    <row r="395" spans="1:2" ht="12.75">
      <c r="A395" s="4"/>
      <c r="B395" s="3"/>
    </row>
    <row r="396" spans="1:2" ht="12.75">
      <c r="A396" s="4"/>
      <c r="B396" s="3"/>
    </row>
    <row r="397" spans="1:2" ht="12.75">
      <c r="A397" s="4"/>
      <c r="B397" s="3"/>
    </row>
    <row r="398" spans="1:2" ht="12.75">
      <c r="A398" s="4"/>
      <c r="B398" s="3"/>
    </row>
    <row r="399" spans="1:2" ht="12.75">
      <c r="A399" s="4"/>
      <c r="B399" s="3"/>
    </row>
    <row r="400" spans="1:2" ht="12.75">
      <c r="A400" s="4"/>
      <c r="B400" s="3"/>
    </row>
    <row r="401" spans="1:2" ht="12.75">
      <c r="A401" s="4"/>
      <c r="B401" s="3"/>
    </row>
    <row r="402" spans="1:2" ht="12.75">
      <c r="A402" s="4"/>
      <c r="B402" s="3"/>
    </row>
    <row r="403" spans="1:2" ht="12.75">
      <c r="A403" s="4"/>
      <c r="B403" s="3"/>
    </row>
    <row r="404" spans="1:2" ht="12.75">
      <c r="A404" s="4"/>
      <c r="B404" s="3"/>
    </row>
    <row r="405" spans="1:2" ht="12.75">
      <c r="A405" s="4"/>
      <c r="B405" s="3"/>
    </row>
    <row r="406" spans="1:2" ht="12.75">
      <c r="A406" s="4"/>
      <c r="B406" s="3"/>
    </row>
    <row r="407" spans="1:2" ht="12.75">
      <c r="A407" s="4"/>
      <c r="B407" s="3"/>
    </row>
    <row r="408" spans="1:2" ht="12.75">
      <c r="A408" s="4"/>
      <c r="B408" s="3"/>
    </row>
    <row r="409" spans="1:2" ht="12.75">
      <c r="A409" s="4"/>
      <c r="B409" s="3"/>
    </row>
    <row r="410" spans="1:2" ht="12.75">
      <c r="A410" s="4"/>
      <c r="B410" s="3"/>
    </row>
    <row r="411" spans="1:2" ht="12.75">
      <c r="A411" s="4"/>
      <c r="B411" s="3"/>
    </row>
    <row r="412" spans="1:2" ht="12.75">
      <c r="A412" s="4"/>
      <c r="B412" s="3"/>
    </row>
    <row r="413" spans="1:2" ht="12.75">
      <c r="A413" s="4"/>
      <c r="B413" s="3"/>
    </row>
    <row r="414" spans="1:2" ht="12.75">
      <c r="A414" s="4"/>
      <c r="B414" s="3"/>
    </row>
    <row r="415" spans="1:2" ht="12.75">
      <c r="A415" s="4"/>
      <c r="B415" s="3"/>
    </row>
    <row r="416" spans="1:2" ht="12.75">
      <c r="A416" s="4"/>
      <c r="B416" s="3"/>
    </row>
    <row r="417" spans="1:2" ht="12.75">
      <c r="A417" s="4"/>
      <c r="B417" s="3"/>
    </row>
    <row r="418" spans="1:2" ht="12.75">
      <c r="A418" s="4"/>
      <c r="B418" s="3"/>
    </row>
    <row r="419" spans="1:2" ht="12.75">
      <c r="A419" s="4"/>
      <c r="B419" s="3"/>
    </row>
    <row r="420" spans="1:2" ht="12.75">
      <c r="A420" s="4"/>
      <c r="B420" s="3"/>
    </row>
    <row r="421" spans="1:2" ht="12.75">
      <c r="A421" s="4"/>
      <c r="B421" s="3"/>
    </row>
    <row r="422" spans="1:2" ht="12.75">
      <c r="A422" s="4"/>
      <c r="B422" s="3"/>
    </row>
    <row r="423" spans="1:2" ht="12.75">
      <c r="A423" s="4"/>
      <c r="B423" s="3"/>
    </row>
    <row r="424" spans="1:2" ht="12.75">
      <c r="A424" s="4"/>
      <c r="B424" s="3"/>
    </row>
    <row r="425" spans="1:2" ht="12.75">
      <c r="A425" s="4"/>
      <c r="B425" s="3"/>
    </row>
    <row r="426" spans="1:2" ht="12.75">
      <c r="A426" s="4"/>
      <c r="B426" s="3"/>
    </row>
    <row r="427" spans="1:2" ht="12.75">
      <c r="A427" s="4"/>
      <c r="B427" s="3"/>
    </row>
    <row r="428" spans="1:2" ht="12.75">
      <c r="A428" s="4"/>
      <c r="B428" s="3"/>
    </row>
    <row r="429" spans="1:2" ht="12.75">
      <c r="A429" s="4"/>
      <c r="B429" s="3"/>
    </row>
    <row r="430" spans="1:2" ht="12.75">
      <c r="A430" s="4"/>
      <c r="B430" s="3"/>
    </row>
    <row r="431" spans="1:2" ht="12.75">
      <c r="A431" s="4"/>
      <c r="B431" s="3"/>
    </row>
    <row r="432" spans="1:2" ht="12.75">
      <c r="A432" s="4"/>
      <c r="B432" s="3"/>
    </row>
    <row r="433" spans="1:2" ht="12.75">
      <c r="A433" s="4"/>
      <c r="B433" s="3"/>
    </row>
    <row r="434" spans="1:2" ht="12.75">
      <c r="A434" s="4"/>
      <c r="B434" s="3"/>
    </row>
    <row r="435" spans="1:2" ht="12.75">
      <c r="A435" s="4"/>
      <c r="B435" s="3"/>
    </row>
    <row r="436" spans="1:2" ht="12.75">
      <c r="A436" s="4"/>
      <c r="B436" s="3"/>
    </row>
    <row r="437" spans="1:2" ht="12.75">
      <c r="A437" s="4"/>
      <c r="B437" s="3"/>
    </row>
    <row r="438" spans="1:2" ht="12.75">
      <c r="A438" s="4"/>
      <c r="B438" s="3"/>
    </row>
    <row r="439" spans="1:2" ht="12.75">
      <c r="A439" s="4"/>
      <c r="B439" s="3"/>
    </row>
    <row r="440" spans="1:2" ht="12.75">
      <c r="A440" s="4"/>
      <c r="B440" s="3"/>
    </row>
    <row r="441" spans="1:2" ht="12.75">
      <c r="A441" s="4"/>
      <c r="B441" s="3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Yawn</dc:creator>
  <cp:keywords/>
  <dc:description/>
  <cp:lastModifiedBy>James Yawn</cp:lastModifiedBy>
  <dcterms:created xsi:type="dcterms:W3CDTF">2004-07-23T01:38:13Z</dcterms:created>
  <dcterms:modified xsi:type="dcterms:W3CDTF">2004-11-23T04:01:36Z</dcterms:modified>
  <cp:category/>
  <cp:version/>
  <cp:contentType/>
  <cp:contentStatus/>
</cp:coreProperties>
</file>